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tharper\Documents\Proposals\IDOA\Douglas Landfill Submittal\Completed\Cost Proposal\"/>
    </mc:Choice>
  </mc:AlternateContent>
  <xr:revisionPtr revIDLastSave="0" documentId="8_{A0087A34-9DFC-4B48-AD64-61C4E82DA4AA}" xr6:coauthVersionLast="47" xr6:coauthVersionMax="47" xr10:uidLastSave="{00000000-0000-0000-0000-000000000000}"/>
  <bookViews>
    <workbookView xWindow="28680" yWindow="-120" windowWidth="29040" windowHeight="15840" activeTab="5" xr2:uid="{C0171DEE-0F2A-43BE-B3BE-D6DDC7FE483C}"/>
  </bookViews>
  <sheets>
    <sheet name="Instruction" sheetId="3" r:id="rId1"/>
    <sheet name="Cost Summary" sheetId="2" r:id="rId2"/>
    <sheet name="Task A" sheetId="12" r:id="rId3"/>
    <sheet name="Task B" sheetId="25" r:id="rId4"/>
    <sheet name="Task C" sheetId="26" r:id="rId5"/>
    <sheet name="Task D" sheetId="27" r:id="rId6"/>
    <sheet name="Task E" sheetId="28" r:id="rId7"/>
    <sheet name="Task F" sheetId="29" r:id="rId8"/>
    <sheet name="Task G" sheetId="30" r:id="rId9"/>
    <sheet name="Task H" sheetId="31"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7" i="31" l="1"/>
  <c r="P8" i="31"/>
  <c r="P9" i="31"/>
  <c r="P6" i="31"/>
  <c r="M7" i="31"/>
  <c r="M8" i="31"/>
  <c r="M9" i="31"/>
  <c r="M6" i="31"/>
  <c r="I7" i="31"/>
  <c r="I8" i="31"/>
  <c r="J8" i="31" s="1"/>
  <c r="I9" i="31"/>
  <c r="I6" i="31"/>
  <c r="F7" i="31"/>
  <c r="F8" i="31"/>
  <c r="F9" i="31"/>
  <c r="F6" i="31"/>
  <c r="P7" i="30"/>
  <c r="P6" i="30"/>
  <c r="M7" i="30"/>
  <c r="M6" i="30"/>
  <c r="I7" i="30"/>
  <c r="I6" i="30"/>
  <c r="F7" i="30"/>
  <c r="F6" i="30"/>
  <c r="P7" i="29"/>
  <c r="P8" i="29"/>
  <c r="P9" i="29"/>
  <c r="P10" i="29"/>
  <c r="P11" i="29"/>
  <c r="P6" i="29"/>
  <c r="M7" i="29"/>
  <c r="M8" i="29"/>
  <c r="M9" i="29"/>
  <c r="M10" i="29"/>
  <c r="M11" i="29"/>
  <c r="Q11" i="29" s="1"/>
  <c r="M6" i="29"/>
  <c r="I7" i="29"/>
  <c r="I8" i="29"/>
  <c r="I9" i="29"/>
  <c r="I10" i="29"/>
  <c r="I11" i="29"/>
  <c r="I6" i="29"/>
  <c r="F7" i="29"/>
  <c r="F8" i="29"/>
  <c r="F9" i="29"/>
  <c r="F10" i="29"/>
  <c r="F11" i="29"/>
  <c r="F6" i="29"/>
  <c r="P7" i="28"/>
  <c r="P8" i="28"/>
  <c r="P9" i="28"/>
  <c r="P6" i="28"/>
  <c r="M7" i="28"/>
  <c r="M8" i="28"/>
  <c r="M9" i="28"/>
  <c r="M6" i="28"/>
  <c r="I7" i="28"/>
  <c r="I8" i="28"/>
  <c r="I9" i="28"/>
  <c r="I6" i="28"/>
  <c r="J6" i="28" s="1"/>
  <c r="F7" i="28"/>
  <c r="F8" i="28"/>
  <c r="F9" i="28"/>
  <c r="F6" i="28"/>
  <c r="P7" i="27"/>
  <c r="P8" i="27"/>
  <c r="P9" i="27"/>
  <c r="P6" i="27"/>
  <c r="Q6" i="27" s="1"/>
  <c r="M7" i="27"/>
  <c r="M8" i="27"/>
  <c r="M9" i="27"/>
  <c r="M6" i="27"/>
  <c r="I7" i="27"/>
  <c r="I8" i="27"/>
  <c r="I9" i="27"/>
  <c r="I6" i="27"/>
  <c r="F7" i="27"/>
  <c r="F8" i="27"/>
  <c r="F9" i="27"/>
  <c r="F6" i="27"/>
  <c r="P7" i="26"/>
  <c r="Q7" i="26" s="1"/>
  <c r="P8" i="26"/>
  <c r="P9" i="26"/>
  <c r="P10" i="26"/>
  <c r="Q10" i="26" s="1"/>
  <c r="P6" i="26"/>
  <c r="M7" i="26"/>
  <c r="M8" i="26"/>
  <c r="Q8" i="26" s="1"/>
  <c r="M9" i="26"/>
  <c r="M10" i="26"/>
  <c r="M6" i="26"/>
  <c r="I7" i="26"/>
  <c r="I8" i="26"/>
  <c r="I9" i="26"/>
  <c r="I10" i="26"/>
  <c r="I6" i="26"/>
  <c r="F7" i="26"/>
  <c r="F8" i="26"/>
  <c r="F9" i="26"/>
  <c r="F10" i="26"/>
  <c r="J10" i="26" s="1"/>
  <c r="F6" i="26"/>
  <c r="P7" i="25"/>
  <c r="P8" i="25"/>
  <c r="P9" i="25"/>
  <c r="P10" i="25"/>
  <c r="P11" i="25"/>
  <c r="P12" i="25"/>
  <c r="P13" i="25"/>
  <c r="P14" i="25"/>
  <c r="P6" i="25"/>
  <c r="M7" i="25"/>
  <c r="M8" i="25"/>
  <c r="M9" i="25"/>
  <c r="M10" i="25"/>
  <c r="M11" i="25"/>
  <c r="M12" i="25"/>
  <c r="M13" i="25"/>
  <c r="M14" i="25"/>
  <c r="M6" i="25"/>
  <c r="I7" i="25"/>
  <c r="I8" i="25"/>
  <c r="I9" i="25"/>
  <c r="I10" i="25"/>
  <c r="I11" i="25"/>
  <c r="I12" i="25"/>
  <c r="I13" i="25"/>
  <c r="I14" i="25"/>
  <c r="I6" i="25"/>
  <c r="F7" i="25"/>
  <c r="F8" i="25"/>
  <c r="F9" i="25"/>
  <c r="F10" i="25"/>
  <c r="F11" i="25"/>
  <c r="F12" i="25"/>
  <c r="F13" i="25"/>
  <c r="F14" i="25"/>
  <c r="F6" i="25"/>
  <c r="P7" i="12"/>
  <c r="P8" i="12"/>
  <c r="P9" i="12"/>
  <c r="P10" i="12"/>
  <c r="P11" i="12"/>
  <c r="P12" i="12"/>
  <c r="P6" i="12"/>
  <c r="M7" i="12"/>
  <c r="M8" i="12"/>
  <c r="M9" i="12"/>
  <c r="M10" i="12"/>
  <c r="M11" i="12"/>
  <c r="M12" i="12"/>
  <c r="M6" i="12"/>
  <c r="I7" i="12"/>
  <c r="I8" i="12"/>
  <c r="I9" i="12"/>
  <c r="I10" i="12"/>
  <c r="I11" i="12"/>
  <c r="I12" i="12"/>
  <c r="I6" i="12"/>
  <c r="F7" i="12"/>
  <c r="F8" i="12"/>
  <c r="F9" i="12"/>
  <c r="F10" i="12"/>
  <c r="F11" i="12"/>
  <c r="F12" i="12"/>
  <c r="F6" i="12"/>
  <c r="B13" i="2"/>
  <c r="B12" i="2"/>
  <c r="B11" i="2"/>
  <c r="B10" i="2"/>
  <c r="B9" i="2"/>
  <c r="J10" i="29"/>
  <c r="J8" i="29"/>
  <c r="B8" i="2"/>
  <c r="B7" i="2"/>
  <c r="J6" i="30" l="1"/>
  <c r="Q10" i="29"/>
  <c r="J11" i="29"/>
  <c r="J8" i="28"/>
  <c r="Q9" i="27"/>
  <c r="Q7" i="27"/>
  <c r="J9" i="27"/>
  <c r="J8" i="27"/>
  <c r="Q9" i="26"/>
  <c r="J8" i="26"/>
  <c r="F11" i="26"/>
  <c r="Q11" i="25"/>
  <c r="J7" i="26"/>
  <c r="Q6" i="28"/>
  <c r="Q8" i="28"/>
  <c r="J9" i="28"/>
  <c r="Q7" i="28"/>
  <c r="J7" i="28"/>
  <c r="Q9" i="31"/>
  <c r="Q7" i="31"/>
  <c r="M8" i="30"/>
  <c r="Q7" i="29"/>
  <c r="Q6" i="29"/>
  <c r="J9" i="29"/>
  <c r="J7" i="29"/>
  <c r="J7" i="31"/>
  <c r="J9" i="31"/>
  <c r="F10" i="31"/>
  <c r="I10" i="31"/>
  <c r="P10" i="31"/>
  <c r="Q8" i="31"/>
  <c r="M10" i="31"/>
  <c r="J7" i="30"/>
  <c r="J8" i="30" s="1"/>
  <c r="C12" i="2" s="1"/>
  <c r="Q7" i="30"/>
  <c r="Q6" i="30"/>
  <c r="F8" i="30"/>
  <c r="F12" i="29"/>
  <c r="I12" i="29"/>
  <c r="Q9" i="29"/>
  <c r="J6" i="29"/>
  <c r="J12" i="29" s="1"/>
  <c r="C11" i="2" s="1"/>
  <c r="P12" i="29"/>
  <c r="Q8" i="29"/>
  <c r="I10" i="28"/>
  <c r="Q9" i="28"/>
  <c r="P10" i="28"/>
  <c r="J7" i="27"/>
  <c r="F10" i="27"/>
  <c r="I10" i="27"/>
  <c r="M10" i="27"/>
  <c r="Q8" i="27"/>
  <c r="M11" i="26"/>
  <c r="I11" i="26"/>
  <c r="Q6" i="26"/>
  <c r="Q11" i="26" s="1"/>
  <c r="P11" i="26"/>
  <c r="J9" i="26"/>
  <c r="I15" i="25"/>
  <c r="J11" i="25"/>
  <c r="P15" i="25"/>
  <c r="J7" i="25"/>
  <c r="F15" i="25"/>
  <c r="Q12" i="25"/>
  <c r="Q14" i="25"/>
  <c r="Q7" i="25"/>
  <c r="Q9" i="25"/>
  <c r="J6" i="25"/>
  <c r="Q13" i="25"/>
  <c r="M15" i="25"/>
  <c r="Q8" i="25"/>
  <c r="Q10" i="25"/>
  <c r="J12" i="25"/>
  <c r="J8" i="25"/>
  <c r="J14" i="25"/>
  <c r="Q6" i="25"/>
  <c r="J10" i="25"/>
  <c r="J9" i="25"/>
  <c r="J13" i="25"/>
  <c r="Q6" i="31"/>
  <c r="J6" i="31"/>
  <c r="J10" i="31" s="1"/>
  <c r="C13" i="2" s="1"/>
  <c r="P8" i="30"/>
  <c r="I8" i="30"/>
  <c r="M12" i="29"/>
  <c r="F10" i="28"/>
  <c r="M10" i="28"/>
  <c r="P10" i="27"/>
  <c r="J6" i="27"/>
  <c r="J6" i="26"/>
  <c r="B6" i="2"/>
  <c r="Q9" i="12"/>
  <c r="J10" i="28" l="1"/>
  <c r="C10" i="2" s="1"/>
  <c r="Q10" i="27"/>
  <c r="Q10" i="28"/>
  <c r="Q10" i="31"/>
  <c r="Q8" i="30"/>
  <c r="Q12" i="29"/>
  <c r="J10" i="27"/>
  <c r="C9" i="2" s="1"/>
  <c r="J11" i="26"/>
  <c r="C8" i="2" s="1"/>
  <c r="J15" i="25"/>
  <c r="C7" i="2" s="1"/>
  <c r="Q15" i="25"/>
  <c r="J9" i="12"/>
  <c r="Q12" i="12" l="1"/>
  <c r="Q11" i="12"/>
  <c r="Q10" i="12"/>
  <c r="Q8" i="12"/>
  <c r="Q7" i="12"/>
  <c r="Q6" i="12"/>
  <c r="J8" i="12" l="1"/>
  <c r="J11" i="12"/>
  <c r="J7" i="12"/>
  <c r="J10" i="12"/>
  <c r="J12" i="12"/>
  <c r="I13" i="12"/>
  <c r="M13" i="12"/>
  <c r="J6" i="12"/>
  <c r="P13" i="12"/>
  <c r="F13" i="12"/>
  <c r="Q13" i="12" l="1"/>
  <c r="J13" i="12"/>
  <c r="C6" i="2" s="1"/>
  <c r="C15" i="2" s="1"/>
</calcChain>
</file>

<file path=xl/sharedStrings.xml><?xml version="1.0" encoding="utf-8"?>
<sst xmlns="http://schemas.openxmlformats.org/spreadsheetml/2006/main" count="240" uniqueCount="91">
  <si>
    <t>Year 1 Total</t>
  </si>
  <si>
    <t>Year 2 Total</t>
  </si>
  <si>
    <t>Optional Contract Year 3 and 4</t>
  </si>
  <si>
    <t>Year 3 Total</t>
  </si>
  <si>
    <t>Year 4 Total</t>
  </si>
  <si>
    <t>TOTAL BID AMOUNT (2 YEAR)</t>
  </si>
  <si>
    <t>AMOUNT (YEAR 1 - 2)</t>
  </si>
  <si>
    <t>Task Description</t>
  </si>
  <si>
    <t>Instructions</t>
  </si>
  <si>
    <t>3. The Cost Proposal must be submitted in the original format.  Any attempt to manipulate the format of the Cost Proposal document, attach caveats to pricing, or submit pricing that deviates from the current format will put your proposal at risk.</t>
  </si>
  <si>
    <t>Worksheet Descriptions</t>
  </si>
  <si>
    <t xml:space="preserve">This tab will be used to assign cost points.  There is no response necessary on this worksheet. </t>
  </si>
  <si>
    <t>Cost Summary - Two Year Term</t>
  </si>
  <si>
    <t xml:space="preserve">Dougas Road Landfill Superfund Site Services RFP 21-67553 </t>
  </si>
  <si>
    <t>Cost Proposal - Attachment D</t>
  </si>
  <si>
    <r>
      <t xml:space="preserve">1. Respondents should only populate the </t>
    </r>
    <r>
      <rPr>
        <b/>
        <sz val="11"/>
        <color theme="1"/>
        <rFont val="Garamond"/>
        <family val="1"/>
      </rPr>
      <t>YELLOW</t>
    </r>
    <r>
      <rPr>
        <sz val="11"/>
        <color theme="1"/>
        <rFont val="Garamond"/>
        <family val="1"/>
      </rPr>
      <t xml:space="preserve"> shaded cells in the Task tabs.  Note that the blue cells will populate automatically.  Submit a working Excel file with your proposal.  Proposals submitted without a working copy of this Excel file may be deemed unresponsive.  </t>
    </r>
  </si>
  <si>
    <t>Qty</t>
  </si>
  <si>
    <t>Unit of Measure (UOM)</t>
  </si>
  <si>
    <t>Unit Cost Year 1</t>
  </si>
  <si>
    <t>Year 1</t>
  </si>
  <si>
    <t>Unit Cost Year 2</t>
  </si>
  <si>
    <t>Year 2</t>
  </si>
  <si>
    <t>TOTAL Cost for Task A</t>
  </si>
  <si>
    <t>Unit Cost Year 3</t>
  </si>
  <si>
    <t>Unit Cost Year 4</t>
  </si>
  <si>
    <t>Task D - Landfill Gas System Inspections, Maintenance, and Repairs</t>
  </si>
  <si>
    <t>Task H - Project Documents and Reports</t>
  </si>
  <si>
    <t>Task A - Project Planning and Management, Site Visits/Meetings, Office Meetings, and Conference Calls</t>
  </si>
  <si>
    <t>Task B - Site Security and Perimeter Fence Inspections, Repairs/Replacements and Vegetation Control &amp; Removal</t>
  </si>
  <si>
    <t>Subtask - Type of Expenditure / Description</t>
  </si>
  <si>
    <t xml:space="preserve">Background Document Review and Site Familiarization </t>
  </si>
  <si>
    <t>Kick-Off Meeting</t>
  </si>
  <si>
    <t>Initial Site Visit / Tour / Meeting</t>
  </si>
  <si>
    <t>Monthly Progress Conference Calls</t>
  </si>
  <si>
    <t>Additional Conference Calls</t>
  </si>
  <si>
    <t>Additional Site Visits / Meetings</t>
  </si>
  <si>
    <t xml:space="preserve">Project Management </t>
  </si>
  <si>
    <t>Fence Repairs</t>
  </si>
  <si>
    <t>Fence Post Repairs/Replacement</t>
  </si>
  <si>
    <t>Fencing Barbed-Wire Repairs/Replacement</t>
  </si>
  <si>
    <t>Gate Component Repair/Replacement</t>
  </si>
  <si>
    <t>Padlock Replacement</t>
  </si>
  <si>
    <t>Chain Replacement</t>
  </si>
  <si>
    <t>Perimeter Fence Vegetative Control and Removal</t>
  </si>
  <si>
    <t>Site Security and Perimeter Fence Inspections</t>
  </si>
  <si>
    <t>Site Access Road Repair and Maintenance</t>
  </si>
  <si>
    <t>TOTAL COST (Year 1 &amp; 2)</t>
  </si>
  <si>
    <t>TOTAL COST (Year 3 &amp;4)</t>
  </si>
  <si>
    <t>Task C - Landfill Cap and Drainage Inspections &amp; Maintenance, Mowing, Vegetative Growth Control, Nuisance Animal Control, Settlement/Erosion/Drainage Repairs &amp; Oversight</t>
  </si>
  <si>
    <t>Landfill Cap &amp; Drainage System Inspections</t>
  </si>
  <si>
    <t>Detailed Landfill Cap and Drainage Ditch Inspections</t>
  </si>
  <si>
    <t>Mowing</t>
  </si>
  <si>
    <t>Vegetative and Nuisance Plant Growth Control</t>
  </si>
  <si>
    <t>Nuisance Animal Control</t>
  </si>
  <si>
    <t>Landfill Gas System Maintenance and Repairs</t>
  </si>
  <si>
    <t>Landfill Gas System Building Painting and Weather-Proofing</t>
  </si>
  <si>
    <t>Landfill Gas System Building Maintenance and Repairs</t>
  </si>
  <si>
    <t>Landfill Gas System Inspections</t>
  </si>
  <si>
    <t>Task E - Landfill Compliance Monitoring and Sampling, Analysis, and Data Validation</t>
  </si>
  <si>
    <t>Landfill Compliance Monitoring</t>
  </si>
  <si>
    <t>Landfill Compliance Sampling</t>
  </si>
  <si>
    <t>Landfill Compliance Sample Analysis</t>
  </si>
  <si>
    <t>Landfill Compliance Sample Data Validation</t>
  </si>
  <si>
    <t xml:space="preserve">Task F - Groundwater Monitoring Network Inspection and Maintenane, Water Level Measurement and Sampling, Laboratory Analytical Analysis, and Data Validation </t>
  </si>
  <si>
    <t>Groundwater Monitoring Network Inspection and Maintenance</t>
  </si>
  <si>
    <t>Groundwater Monitoring Network Water Level Measurement and Sampling</t>
  </si>
  <si>
    <t>Groundwater Monitoring Network Sample Analysis</t>
  </si>
  <si>
    <t xml:space="preserve">Groundwater Monitoring Network Sample Result Data Validation </t>
  </si>
  <si>
    <t xml:space="preserve">Monitoring Well Redevelopment </t>
  </si>
  <si>
    <t xml:space="preserve">Monitoring Well Abandonment </t>
  </si>
  <si>
    <t>Task G - Utility Support Services and Utility Systems Repair &amp; Maintenance</t>
  </si>
  <si>
    <t>Utility Support Services</t>
  </si>
  <si>
    <t>Utility Systems Repair &amp; Maintenance</t>
  </si>
  <si>
    <t>Annual Update to the Health and Safety Plan (HASP)</t>
  </si>
  <si>
    <t>Annual Update to the Quality Assurance Project Plan (QAPP) and Sampling and Analysis Plan (SAP)</t>
  </si>
  <si>
    <t>Quarterly Progress Reports</t>
  </si>
  <si>
    <t>Annual Sampling Report</t>
  </si>
  <si>
    <t xml:space="preserve">EA </t>
  </si>
  <si>
    <t>EA</t>
  </si>
  <si>
    <t>HR</t>
  </si>
  <si>
    <t xml:space="preserve">PER FT. </t>
  </si>
  <si>
    <r>
      <rPr>
        <b/>
        <sz val="11"/>
        <color theme="1"/>
        <rFont val="Garamond"/>
        <family val="1"/>
      </rPr>
      <t>Cost Summary:</t>
    </r>
    <r>
      <rPr>
        <sz val="11"/>
        <color theme="1"/>
        <rFont val="Garamond"/>
        <family val="1"/>
      </rPr>
      <t xml:space="preserve"> The Cost Summary worksheet sums the total cost for each Task worksheet.  The Respondent will be scored on the Total Bid Amount, specifically </t>
    </r>
    <r>
      <rPr>
        <b/>
        <sz val="11"/>
        <color theme="1"/>
        <rFont val="Garamond"/>
        <family val="1"/>
      </rPr>
      <t xml:space="preserve">cell C15 </t>
    </r>
    <r>
      <rPr>
        <sz val="11"/>
        <color theme="1"/>
        <rFont val="Garamond"/>
        <family val="1"/>
      </rPr>
      <t xml:space="preserve">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</si>
  <si>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r>
      <t xml:space="preserve">2. Pricing proposed must correspond directly to the Tasks as described in the Scope of Work (Attachment J).  Prices must be </t>
    </r>
    <r>
      <rPr>
        <b/>
        <sz val="11"/>
        <color theme="1"/>
        <rFont val="Garamond"/>
        <family val="1"/>
      </rPr>
      <t>ALL INCLUSIVE.</t>
    </r>
  </si>
  <si>
    <t>TOTAL Cost for Task B</t>
  </si>
  <si>
    <t xml:space="preserve">TOTAL Cost for Task C </t>
  </si>
  <si>
    <t>TOTAL Cost for Task D</t>
  </si>
  <si>
    <t>TOTAL Cost for Task E</t>
  </si>
  <si>
    <t>TOTAL Cost for Task F</t>
  </si>
  <si>
    <t>TOTAL Cost for Task G</t>
  </si>
  <si>
    <t>TOTAL Cost for Task H</t>
  </si>
  <si>
    <r>
      <t xml:space="preserve">Task Tabs A - H: </t>
    </r>
    <r>
      <rPr>
        <sz val="11"/>
        <color theme="1"/>
        <rFont val="Garamond"/>
        <family val="1"/>
      </rPr>
      <t xml:space="preserve">Each Task worksheet requests completion of the unit cost for each task.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</si>
</sst>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2"/>
      <color theme="1"/>
      <name val="Garamond"/>
      <family val="1"/>
    </font>
    <font>
      <b/>
      <sz val="11"/>
      <name val="Garamond"/>
      <family val="1"/>
    </font>
    <font>
      <sz val="11"/>
      <name val="Garamond"/>
      <family val="1"/>
    </font>
    <font>
      <b/>
      <sz val="14"/>
      <color theme="1"/>
      <name val="Garamond"/>
      <family val="1"/>
    </font>
  </fonts>
  <fills count="6">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52">
    <xf numFmtId="0" fontId="0" fillId="0" borderId="0" xfId="0"/>
    <xf numFmtId="0" fontId="2" fillId="0" borderId="0" xfId="0" applyFont="1"/>
    <xf numFmtId="0" fontId="3" fillId="2" borderId="1" xfId="0" applyFont="1" applyFill="1" applyBorder="1" applyAlignment="1">
      <alignment horizontal="center"/>
    </xf>
    <xf numFmtId="0" fontId="2" fillId="0" borderId="0" xfId="0" applyFont="1" applyFill="1" applyBorder="1"/>
    <xf numFmtId="44" fontId="2" fillId="2" borderId="1" xfId="1" applyFont="1" applyFill="1" applyBorder="1"/>
    <xf numFmtId="0" fontId="2" fillId="3" borderId="1" xfId="0" applyFont="1" applyFill="1" applyBorder="1"/>
    <xf numFmtId="44" fontId="2" fillId="2" borderId="1" xfId="0" applyNumberFormat="1" applyFont="1" applyFill="1" applyBorder="1"/>
    <xf numFmtId="0" fontId="3" fillId="2" borderId="2" xfId="0" applyFont="1" applyFill="1" applyBorder="1"/>
    <xf numFmtId="44" fontId="3" fillId="2" borderId="3" xfId="1" applyFont="1" applyFill="1" applyBorder="1"/>
    <xf numFmtId="0" fontId="2" fillId="0" borderId="1" xfId="0" applyFont="1" applyBorder="1" applyAlignment="1">
      <alignment wrapText="1"/>
    </xf>
    <xf numFmtId="0" fontId="4" fillId="2" borderId="1" xfId="0" applyFont="1" applyFill="1" applyBorder="1" applyAlignment="1">
      <alignment vertical="center"/>
    </xf>
    <xf numFmtId="0" fontId="3" fillId="0" borderId="1" xfId="0" applyFont="1" applyBorder="1" applyAlignment="1">
      <alignment wrapText="1"/>
    </xf>
    <xf numFmtId="0" fontId="2" fillId="3" borderId="4" xfId="0" applyFont="1" applyFill="1" applyBorder="1"/>
    <xf numFmtId="0" fontId="6" fillId="2" borderId="1" xfId="0" applyFont="1" applyFill="1" applyBorder="1"/>
    <xf numFmtId="44" fontId="2" fillId="4" borderId="1" xfId="1" applyFont="1" applyFill="1" applyBorder="1" applyProtection="1">
      <protection locked="0"/>
    </xf>
    <xf numFmtId="0" fontId="2" fillId="4" borderId="4" xfId="0" applyFont="1" applyFill="1" applyBorder="1" applyAlignment="1">
      <alignment wrapText="1"/>
    </xf>
    <xf numFmtId="0" fontId="7" fillId="2" borderId="6" xfId="0" applyFont="1" applyFill="1" applyBorder="1" applyAlignment="1">
      <alignment vertical="center"/>
    </xf>
    <xf numFmtId="0" fontId="7" fillId="2" borderId="7" xfId="0" applyFont="1" applyFill="1" applyBorder="1" applyAlignment="1">
      <alignment vertical="center"/>
    </xf>
    <xf numFmtId="0" fontId="7" fillId="2" borderId="8" xfId="0" applyFont="1" applyFill="1" applyBorder="1" applyAlignment="1">
      <alignment vertical="center"/>
    </xf>
    <xf numFmtId="0" fontId="3" fillId="2" borderId="12" xfId="0" applyFont="1" applyFill="1" applyBorder="1" applyAlignment="1">
      <alignment horizontal="center" vertical="center" wrapText="1"/>
    </xf>
    <xf numFmtId="0" fontId="2" fillId="5" borderId="0" xfId="0" applyFont="1" applyFill="1"/>
    <xf numFmtId="0" fontId="3" fillId="5" borderId="0" xfId="0" applyFont="1" applyFill="1" applyBorder="1" applyAlignment="1">
      <alignment horizontal="center"/>
    </xf>
    <xf numFmtId="44" fontId="2" fillId="5" borderId="0" xfId="1" applyFont="1" applyFill="1" applyBorder="1"/>
    <xf numFmtId="0" fontId="3" fillId="5"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2" fillId="5" borderId="0" xfId="0" applyFont="1" applyFill="1" applyBorder="1"/>
    <xf numFmtId="44" fontId="2" fillId="5" borderId="0" xfId="0" applyNumberFormat="1" applyFont="1" applyFill="1" applyBorder="1"/>
    <xf numFmtId="0" fontId="5" fillId="0" borderId="1" xfId="0" applyFont="1" applyBorder="1" applyAlignment="1">
      <alignment horizontal="center" vertical="center" wrapText="1"/>
    </xf>
    <xf numFmtId="0" fontId="7" fillId="2" borderId="15" xfId="0" applyFont="1" applyFill="1" applyBorder="1" applyAlignment="1">
      <alignment vertical="center"/>
    </xf>
    <xf numFmtId="0" fontId="2" fillId="2" borderId="16" xfId="0" applyFont="1" applyFill="1" applyBorder="1"/>
    <xf numFmtId="0" fontId="3" fillId="0" borderId="0" xfId="0" applyFont="1" applyBorder="1" applyAlignment="1">
      <alignment horizontal="center" vertical="center"/>
    </xf>
    <xf numFmtId="0" fontId="3" fillId="5" borderId="0" xfId="0" applyFont="1" applyFill="1" applyBorder="1" applyAlignment="1">
      <alignment horizontal="center" vertical="center"/>
    </xf>
    <xf numFmtId="0" fontId="6" fillId="2" borderId="1" xfId="0" applyFont="1" applyFill="1" applyBorder="1" applyAlignment="1">
      <alignment wrapText="1"/>
    </xf>
    <xf numFmtId="0" fontId="5" fillId="0" borderId="1" xfId="0" applyFont="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3" fillId="2" borderId="4" xfId="0" applyFont="1" applyFill="1" applyBorder="1" applyAlignment="1" applyProtection="1">
      <alignment horizontal="center"/>
    </xf>
    <xf numFmtId="0" fontId="2" fillId="3" borderId="4" xfId="0" applyFont="1" applyFill="1" applyBorder="1" applyProtection="1"/>
    <xf numFmtId="0" fontId="2" fillId="2" borderId="1" xfId="0" applyFont="1" applyFill="1" applyBorder="1" applyProtection="1"/>
    <xf numFmtId="0" fontId="6" fillId="2" borderId="1" xfId="0" applyFont="1" applyFill="1" applyBorder="1" applyAlignment="1" applyProtection="1">
      <alignment horizontal="center"/>
    </xf>
    <xf numFmtId="0" fontId="6" fillId="2" borderId="1" xfId="1" applyNumberFormat="1" applyFont="1" applyFill="1" applyBorder="1" applyAlignment="1" applyProtection="1">
      <alignment horizontal="center"/>
    </xf>
    <xf numFmtId="0" fontId="3" fillId="2" borderId="1" xfId="0" applyFont="1" applyFill="1" applyBorder="1" applyProtection="1"/>
    <xf numFmtId="0" fontId="2" fillId="0" borderId="0" xfId="0" applyFont="1" applyProtection="1"/>
    <xf numFmtId="0" fontId="2" fillId="2" borderId="13" xfId="0" applyFont="1" applyFill="1" applyBorder="1" applyAlignment="1">
      <alignment wrapText="1"/>
    </xf>
    <xf numFmtId="0" fontId="0" fillId="2" borderId="14" xfId="0" applyFill="1" applyBorder="1" applyAlignment="1">
      <alignment wrapText="1"/>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0" fillId="0" borderId="11" xfId="0"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F1F8A-C099-4353-BC5A-3D5C0BFF9031}">
  <dimension ref="B1:B11"/>
  <sheetViews>
    <sheetView showGridLines="0" workbookViewId="0">
      <selection activeCell="G7" sqref="G7"/>
    </sheetView>
  </sheetViews>
  <sheetFormatPr defaultColWidth="9.109375" defaultRowHeight="14.4" x14ac:dyDescent="0.3"/>
  <cols>
    <col min="1" max="1" width="9.109375" style="1"/>
    <col min="2" max="2" width="110.33203125" style="1" customWidth="1"/>
    <col min="3" max="16384" width="9.109375" style="1"/>
  </cols>
  <sheetData>
    <row r="1" spans="2:2" ht="15" thickBot="1" x14ac:dyDescent="0.35"/>
    <row r="2" spans="2:2" ht="27" customHeight="1" x14ac:dyDescent="0.3">
      <c r="B2" s="16" t="s">
        <v>13</v>
      </c>
    </row>
    <row r="3" spans="2:2" ht="27" customHeight="1" x14ac:dyDescent="0.3">
      <c r="B3" s="17" t="s">
        <v>14</v>
      </c>
    </row>
    <row r="4" spans="2:2" ht="27" customHeight="1" thickBot="1" x14ac:dyDescent="0.35">
      <c r="B4" s="18" t="s">
        <v>8</v>
      </c>
    </row>
    <row r="5" spans="2:2" ht="43.2" x14ac:dyDescent="0.3">
      <c r="B5" s="15" t="s">
        <v>15</v>
      </c>
    </row>
    <row r="6" spans="2:2" ht="28.8" x14ac:dyDescent="0.3">
      <c r="B6" s="9" t="s">
        <v>82</v>
      </c>
    </row>
    <row r="7" spans="2:2" ht="28.8" x14ac:dyDescent="0.3">
      <c r="B7" s="9" t="s">
        <v>9</v>
      </c>
    </row>
    <row r="9" spans="2:2" ht="24.75" customHeight="1" x14ac:dyDescent="0.3">
      <c r="B9" s="10" t="s">
        <v>10</v>
      </c>
    </row>
    <row r="10" spans="2:2" ht="57.6" x14ac:dyDescent="0.3">
      <c r="B10" s="9" t="s">
        <v>81</v>
      </c>
    </row>
    <row r="11" spans="2:2" x14ac:dyDescent="0.3">
      <c r="B11" s="11" t="s">
        <v>90</v>
      </c>
    </row>
  </sheetData>
  <sheetProtection algorithmName="SHA-512" hashValue="lBfJE3lK1fhQi88lchKg97JwBE3Mg4P85sLvNrf8QWN4CXmh/uix5HKY8ao4CHuTv312SbCy5J0zNhvNAH+RyA==" saltValue="CQOynGykaxpmxkIpaCAfIw=="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3749C-D12D-4764-BB5D-4E6EDAF2526F}">
  <dimension ref="A2:Q11"/>
  <sheetViews>
    <sheetView showGridLines="0" workbookViewId="0">
      <selection activeCell="B21" sqref="B21"/>
    </sheetView>
  </sheetViews>
  <sheetFormatPr defaultColWidth="9.109375" defaultRowHeight="14.4" x14ac:dyDescent="0.3"/>
  <cols>
    <col min="1" max="1" width="9.109375" style="1"/>
    <col min="2" max="2" width="82.88671875" style="1" customWidth="1"/>
    <col min="3" max="4" width="13.33203125" style="1" customWidth="1"/>
    <col min="5" max="5" width="11.109375" style="1" customWidth="1"/>
    <col min="6" max="6" width="13.109375" style="1" customWidth="1"/>
    <col min="7" max="7" width="1.44140625" style="20" customWidth="1"/>
    <col min="8" max="8" width="13.33203125" style="1" customWidth="1"/>
    <col min="9" max="9" width="12.5546875" style="1" customWidth="1"/>
    <col min="10" max="10" width="16.109375" style="1" customWidth="1"/>
    <col min="11" max="11" width="1.5546875" style="20" customWidth="1"/>
    <col min="12" max="12" width="12.44140625" style="1" customWidth="1"/>
    <col min="13" max="13" width="12.109375" style="1" customWidth="1"/>
    <col min="14" max="14" width="1.44140625" style="1" customWidth="1"/>
    <col min="15" max="15" width="12.6640625" style="1" customWidth="1"/>
    <col min="16" max="16" width="13.5546875" style="1" customWidth="1"/>
    <col min="17" max="17" width="15.44140625" style="1" customWidth="1"/>
    <col min="18" max="16384" width="9.109375" style="1"/>
  </cols>
  <sheetData>
    <row r="2" spans="1:17" ht="15" thickBot="1" x14ac:dyDescent="0.35"/>
    <row r="3" spans="1:17" ht="25.5" customHeight="1" thickBot="1" x14ac:dyDescent="0.35">
      <c r="C3" s="32"/>
      <c r="D3" s="32"/>
      <c r="E3" s="46" t="s">
        <v>19</v>
      </c>
      <c r="F3" s="48"/>
      <c r="G3" s="21"/>
      <c r="H3" s="46" t="s">
        <v>21</v>
      </c>
      <c r="I3" s="47"/>
      <c r="L3" s="49" t="s">
        <v>2</v>
      </c>
      <c r="M3" s="50"/>
      <c r="N3" s="50"/>
      <c r="O3" s="50"/>
      <c r="P3" s="51"/>
      <c r="Q3" s="33"/>
    </row>
    <row r="4" spans="1:17" ht="48" customHeight="1" thickBot="1" x14ac:dyDescent="0.35">
      <c r="B4" s="35" t="s">
        <v>26</v>
      </c>
      <c r="C4" s="36" t="s">
        <v>17</v>
      </c>
      <c r="D4" s="36" t="s">
        <v>16</v>
      </c>
      <c r="E4" s="19" t="s">
        <v>18</v>
      </c>
      <c r="F4" s="25" t="s">
        <v>0</v>
      </c>
      <c r="G4" s="23"/>
      <c r="H4" s="25" t="s">
        <v>20</v>
      </c>
      <c r="I4" s="19" t="s">
        <v>1</v>
      </c>
      <c r="J4" s="24" t="s">
        <v>46</v>
      </c>
      <c r="K4" s="23"/>
      <c r="L4" s="25" t="s">
        <v>23</v>
      </c>
      <c r="M4" s="25" t="s">
        <v>3</v>
      </c>
      <c r="N4" s="26"/>
      <c r="O4" s="25" t="s">
        <v>24</v>
      </c>
      <c r="P4" s="25" t="s">
        <v>4</v>
      </c>
      <c r="Q4" s="24" t="s">
        <v>47</v>
      </c>
    </row>
    <row r="5" spans="1:17" x14ac:dyDescent="0.3">
      <c r="B5" s="37" t="s">
        <v>29</v>
      </c>
      <c r="C5" s="38"/>
      <c r="D5" s="38"/>
      <c r="E5" s="12"/>
      <c r="F5" s="5"/>
      <c r="G5" s="27"/>
      <c r="H5" s="5"/>
      <c r="I5" s="12"/>
      <c r="J5" s="5"/>
      <c r="K5" s="27"/>
      <c r="L5" s="5"/>
      <c r="M5" s="5"/>
      <c r="N5" s="27"/>
      <c r="O5" s="5"/>
      <c r="P5" s="12"/>
      <c r="Q5" s="12"/>
    </row>
    <row r="6" spans="1:17" x14ac:dyDescent="0.3">
      <c r="B6" s="39" t="s">
        <v>73</v>
      </c>
      <c r="C6" s="40" t="s">
        <v>77</v>
      </c>
      <c r="D6" s="41">
        <v>1</v>
      </c>
      <c r="E6" s="14">
        <v>420</v>
      </c>
      <c r="F6" s="4">
        <f>SUM(D6*E6)</f>
        <v>420</v>
      </c>
      <c r="G6" s="22"/>
      <c r="H6" s="14">
        <v>420</v>
      </c>
      <c r="I6" s="4">
        <f>SUM(D6*H6)</f>
        <v>420</v>
      </c>
      <c r="J6" s="6">
        <f>SUM(F6+I6)</f>
        <v>840</v>
      </c>
      <c r="K6" s="28"/>
      <c r="L6" s="14">
        <v>440</v>
      </c>
      <c r="M6" s="4">
        <f>SUM(D6*L6)</f>
        <v>440</v>
      </c>
      <c r="N6" s="22"/>
      <c r="O6" s="14">
        <v>440</v>
      </c>
      <c r="P6" s="4">
        <f>SUM(D6*O6)</f>
        <v>440</v>
      </c>
      <c r="Q6" s="6">
        <f>SUM(M6+P6)</f>
        <v>880</v>
      </c>
    </row>
    <row r="7" spans="1:17" x14ac:dyDescent="0.3">
      <c r="A7" s="20"/>
      <c r="B7" s="39" t="s">
        <v>74</v>
      </c>
      <c r="C7" s="40" t="s">
        <v>77</v>
      </c>
      <c r="D7" s="41">
        <v>1</v>
      </c>
      <c r="E7" s="14">
        <v>520</v>
      </c>
      <c r="F7" s="4">
        <f>SUM(D7*E7)</f>
        <v>520</v>
      </c>
      <c r="G7" s="22"/>
      <c r="H7" s="14">
        <v>520</v>
      </c>
      <c r="I7" s="4">
        <f>SUM(D7*H7)</f>
        <v>520</v>
      </c>
      <c r="J7" s="6">
        <f>SUM(F7+I7)</f>
        <v>1040</v>
      </c>
      <c r="K7" s="28"/>
      <c r="L7" s="14">
        <v>545</v>
      </c>
      <c r="M7" s="4">
        <f>SUM(D7*L7)</f>
        <v>545</v>
      </c>
      <c r="N7" s="22"/>
      <c r="O7" s="14">
        <v>545</v>
      </c>
      <c r="P7" s="4">
        <f>SUM(D7*O7)</f>
        <v>545</v>
      </c>
      <c r="Q7" s="6">
        <f>SUM(M7+P7)</f>
        <v>1090</v>
      </c>
    </row>
    <row r="8" spans="1:17" x14ac:dyDescent="0.3">
      <c r="A8" s="20"/>
      <c r="B8" s="39" t="s">
        <v>75</v>
      </c>
      <c r="C8" s="40" t="s">
        <v>78</v>
      </c>
      <c r="D8" s="41">
        <v>4</v>
      </c>
      <c r="E8" s="14">
        <v>1480</v>
      </c>
      <c r="F8" s="4">
        <f>SUM(D8*E8)</f>
        <v>5920</v>
      </c>
      <c r="G8" s="22"/>
      <c r="H8" s="14">
        <v>1480</v>
      </c>
      <c r="I8" s="4">
        <f>SUM(D8*H8)</f>
        <v>5920</v>
      </c>
      <c r="J8" s="6">
        <f>SUM(F8+I8)</f>
        <v>11840</v>
      </c>
      <c r="K8" s="28"/>
      <c r="L8" s="14">
        <v>1550</v>
      </c>
      <c r="M8" s="4">
        <f>SUM(D8*L8)</f>
        <v>6200</v>
      </c>
      <c r="N8" s="22"/>
      <c r="O8" s="14">
        <v>1550</v>
      </c>
      <c r="P8" s="4">
        <f>SUM(D8*O8)</f>
        <v>6200</v>
      </c>
      <c r="Q8" s="6">
        <f>SUM(M8+P8)</f>
        <v>12400</v>
      </c>
    </row>
    <row r="9" spans="1:17" x14ac:dyDescent="0.3">
      <c r="A9" s="20"/>
      <c r="B9" s="39" t="s">
        <v>76</v>
      </c>
      <c r="C9" s="40" t="s">
        <v>78</v>
      </c>
      <c r="D9" s="41">
        <v>1</v>
      </c>
      <c r="E9" s="14">
        <v>2080</v>
      </c>
      <c r="F9" s="4">
        <f>SUM(D9*E9)</f>
        <v>2080</v>
      </c>
      <c r="G9" s="22"/>
      <c r="H9" s="14">
        <v>2080</v>
      </c>
      <c r="I9" s="4">
        <f>SUM(D9*H9)</f>
        <v>2080</v>
      </c>
      <c r="J9" s="6">
        <f>SUM(F9+I9)</f>
        <v>4160</v>
      </c>
      <c r="K9" s="28"/>
      <c r="L9" s="14">
        <v>2180</v>
      </c>
      <c r="M9" s="4">
        <f>SUM(D9*L9)</f>
        <v>2180</v>
      </c>
      <c r="N9" s="22"/>
      <c r="O9" s="14">
        <v>2180</v>
      </c>
      <c r="P9" s="4">
        <f>SUM(D9*O9)</f>
        <v>2180</v>
      </c>
      <c r="Q9" s="6">
        <f>SUM(M9+P9)</f>
        <v>4360</v>
      </c>
    </row>
    <row r="10" spans="1:17" x14ac:dyDescent="0.3">
      <c r="A10" s="20"/>
      <c r="B10" s="42" t="s">
        <v>89</v>
      </c>
      <c r="C10" s="43"/>
      <c r="D10" s="43"/>
      <c r="E10" s="3"/>
      <c r="F10" s="4">
        <f>SUM(F6:F9)</f>
        <v>8940</v>
      </c>
      <c r="G10" s="22"/>
      <c r="I10" s="4">
        <f>SUM(I6:I9)</f>
        <v>8940</v>
      </c>
      <c r="J10" s="4">
        <f>SUM(J6:J9)</f>
        <v>17880</v>
      </c>
      <c r="K10" s="22"/>
      <c r="M10" s="4">
        <f>SUM(M6:M9)</f>
        <v>9365</v>
      </c>
      <c r="N10" s="22"/>
      <c r="P10" s="4">
        <f>SUM(P6:P9)</f>
        <v>9365</v>
      </c>
      <c r="Q10" s="4">
        <f>SUM(Q6:Q9)</f>
        <v>18730</v>
      </c>
    </row>
    <row r="11" spans="1:17" x14ac:dyDescent="0.3">
      <c r="B11" s="43"/>
      <c r="C11" s="43"/>
      <c r="D11" s="43"/>
    </row>
  </sheetData>
  <sheetProtection algorithmName="SHA-512" hashValue="Ww10D1sWE0unshNF8sGCUDuJVfp97Au8eDUROdGbwD+kbktLJDoCNktT61qveXkuobMe6Hkjp0sSuobXQ67M4g==" saltValue="t/LPl32/eZA2vyyBBJuTDg==" spinCount="100000" sheet="1" objects="1" scenarios="1"/>
  <mergeCells count="3">
    <mergeCell ref="E3:F3"/>
    <mergeCell ref="H3:I3"/>
    <mergeCell ref="L3:P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49659-7072-46EB-90D1-C246C8C09F65}">
  <dimension ref="B2:C15"/>
  <sheetViews>
    <sheetView showGridLines="0" workbookViewId="0">
      <selection activeCell="C15" sqref="C15"/>
    </sheetView>
  </sheetViews>
  <sheetFormatPr defaultColWidth="9.109375" defaultRowHeight="14.4" x14ac:dyDescent="0.3"/>
  <cols>
    <col min="1" max="1" width="9.109375" style="1"/>
    <col min="2" max="2" width="79.5546875" style="1" customWidth="1"/>
    <col min="3" max="3" width="30.6640625" style="1" customWidth="1"/>
    <col min="4" max="16384" width="9.109375" style="1"/>
  </cols>
  <sheetData>
    <row r="2" spans="2:3" ht="22.5" customHeight="1" x14ac:dyDescent="0.3">
      <c r="B2" s="30" t="s">
        <v>12</v>
      </c>
      <c r="C2" s="31"/>
    </row>
    <row r="3" spans="2:3" ht="12" customHeight="1" x14ac:dyDescent="0.3">
      <c r="B3" s="44" t="s">
        <v>11</v>
      </c>
      <c r="C3" s="45"/>
    </row>
    <row r="5" spans="2:3" x14ac:dyDescent="0.3">
      <c r="B5" s="2" t="s">
        <v>7</v>
      </c>
      <c r="C5" s="2" t="s">
        <v>6</v>
      </c>
    </row>
    <row r="6" spans="2:3" ht="28.8" x14ac:dyDescent="0.3">
      <c r="B6" s="34" t="str">
        <f>'Task A'!B4</f>
        <v>Task A - Project Planning and Management, Site Visits/Meetings, Office Meetings, and Conference Calls</v>
      </c>
      <c r="C6" s="4">
        <f>'Task A'!J$13</f>
        <v>40640</v>
      </c>
    </row>
    <row r="7" spans="2:3" ht="28.8" x14ac:dyDescent="0.3">
      <c r="B7" s="34" t="str">
        <f>'Task B'!B4</f>
        <v>Task B - Site Security and Perimeter Fence Inspections, Repairs/Replacements and Vegetation Control &amp; Removal</v>
      </c>
      <c r="C7" s="4">
        <f>'Task B'!J$15</f>
        <v>52912.04</v>
      </c>
    </row>
    <row r="8" spans="2:3" ht="33" customHeight="1" x14ac:dyDescent="0.3">
      <c r="B8" s="34" t="str">
        <f>'Task C'!B4</f>
        <v>Task C - Landfill Cap and Drainage Inspections &amp; Maintenance, Mowing, Vegetative Growth Control, Nuisance Animal Control, Settlement/Erosion/Drainage Repairs &amp; Oversight</v>
      </c>
      <c r="C8" s="4">
        <f>'Task C'!J$11</f>
        <v>45420.5</v>
      </c>
    </row>
    <row r="9" spans="2:3" x14ac:dyDescent="0.3">
      <c r="B9" s="13" t="str">
        <f>'Task D'!B4</f>
        <v>Task D - Landfill Gas System Inspections, Maintenance, and Repairs</v>
      </c>
      <c r="C9" s="4">
        <f>'Task D'!J$10</f>
        <v>11300</v>
      </c>
    </row>
    <row r="10" spans="2:3" x14ac:dyDescent="0.3">
      <c r="B10" s="13" t="str">
        <f>'Task E'!B4</f>
        <v>Task E - Landfill Compliance Monitoring and Sampling, Analysis, and Data Validation</v>
      </c>
      <c r="C10" s="4">
        <f>'Task E'!J$10</f>
        <v>14413.52</v>
      </c>
    </row>
    <row r="11" spans="2:3" ht="28.8" x14ac:dyDescent="0.3">
      <c r="B11" s="34" t="str">
        <f>'Task F'!B4</f>
        <v xml:space="preserve">Task F - Groundwater Monitoring Network Inspection and Maintenane, Water Level Measurement and Sampling, Laboratory Analytical Analysis, and Data Validation </v>
      </c>
      <c r="C11" s="4">
        <f>'Task F'!J$12</f>
        <v>30863.559999999998</v>
      </c>
    </row>
    <row r="12" spans="2:3" x14ac:dyDescent="0.3">
      <c r="B12" s="13" t="str">
        <f>'Task G'!B4</f>
        <v>Task G - Utility Support Services and Utility Systems Repair &amp; Maintenance</v>
      </c>
      <c r="C12" s="4">
        <f>'Task G'!J$8</f>
        <v>10800</v>
      </c>
    </row>
    <row r="13" spans="2:3" x14ac:dyDescent="0.3">
      <c r="B13" s="13" t="str">
        <f>'Task H'!B4</f>
        <v>Task H - Project Documents and Reports</v>
      </c>
      <c r="C13" s="4">
        <f>'Task H'!J$10</f>
        <v>17880</v>
      </c>
    </row>
    <row r="14" spans="2:3" ht="15" thickBot="1" x14ac:dyDescent="0.35"/>
    <row r="15" spans="2:3" ht="15" thickBot="1" x14ac:dyDescent="0.35">
      <c r="B15" s="7" t="s">
        <v>5</v>
      </c>
      <c r="C15" s="8">
        <f>SUM(C6:C13)</f>
        <v>224229.62</v>
      </c>
    </row>
  </sheetData>
  <sheetProtection algorithmName="SHA-512" hashValue="kurjnlXBPWG0+HvuZIP+10Mx/UhJVNpTPcnB5RYXKirWHvpDh+Ed8MLS0NO1UdFj8YPUXuHuJn4tmUyNCsoRtw==" saltValue="aytqx05nGo/hFdafdKjHfw==" spinCount="100000" sheet="1" objects="1" scenarios="1"/>
  <mergeCells count="1">
    <mergeCell ref="B3:C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21AF-93B3-4DFD-8CBA-FBB94D7CEC81}">
  <dimension ref="A2:Q13"/>
  <sheetViews>
    <sheetView showGridLines="0" workbookViewId="0">
      <selection activeCell="H19" sqref="H19"/>
    </sheetView>
  </sheetViews>
  <sheetFormatPr defaultColWidth="9.109375" defaultRowHeight="14.4" x14ac:dyDescent="0.3"/>
  <cols>
    <col min="1" max="1" width="9.109375" style="1"/>
    <col min="2" max="2" width="64.88671875" style="1" customWidth="1"/>
    <col min="3" max="4" width="13.33203125" style="1" customWidth="1"/>
    <col min="5" max="5" width="11.109375" style="1" customWidth="1"/>
    <col min="6" max="6" width="13.109375" style="1" customWidth="1"/>
    <col min="7" max="7" width="1.44140625" style="20" customWidth="1"/>
    <col min="8" max="8" width="13.33203125" style="1" customWidth="1"/>
    <col min="9" max="9" width="12.5546875" style="1" customWidth="1"/>
    <col min="10" max="10" width="16.109375" style="1" customWidth="1"/>
    <col min="11" max="11" width="1.5546875" style="20" customWidth="1"/>
    <col min="12" max="12" width="12.44140625" style="1" customWidth="1"/>
    <col min="13" max="13" width="12.109375" style="1" customWidth="1"/>
    <col min="14" max="14" width="1.44140625" style="1" customWidth="1"/>
    <col min="15" max="15" width="12.6640625" style="1" customWidth="1"/>
    <col min="16" max="16" width="13.5546875" style="1" customWidth="1"/>
    <col min="17" max="17" width="15.44140625" style="1" customWidth="1"/>
    <col min="18" max="16384" width="9.109375" style="1"/>
  </cols>
  <sheetData>
    <row r="2" spans="1:17" ht="15" thickBot="1" x14ac:dyDescent="0.35"/>
    <row r="3" spans="1:17" ht="25.5" customHeight="1" thickBot="1" x14ac:dyDescent="0.35">
      <c r="C3" s="32"/>
      <c r="D3" s="32"/>
      <c r="E3" s="46" t="s">
        <v>19</v>
      </c>
      <c r="F3" s="48"/>
      <c r="G3" s="21"/>
      <c r="H3" s="46" t="s">
        <v>21</v>
      </c>
      <c r="I3" s="47"/>
      <c r="L3" s="49" t="s">
        <v>2</v>
      </c>
      <c r="M3" s="50"/>
      <c r="N3" s="50"/>
      <c r="O3" s="50"/>
      <c r="P3" s="51"/>
      <c r="Q3" s="33"/>
    </row>
    <row r="4" spans="1:17" ht="48" customHeight="1" thickBot="1" x14ac:dyDescent="0.35">
      <c r="B4" s="35" t="s">
        <v>27</v>
      </c>
      <c r="C4" s="36" t="s">
        <v>17</v>
      </c>
      <c r="D4" s="36" t="s">
        <v>16</v>
      </c>
      <c r="E4" s="19" t="s">
        <v>18</v>
      </c>
      <c r="F4" s="25" t="s">
        <v>0</v>
      </c>
      <c r="G4" s="23"/>
      <c r="H4" s="25" t="s">
        <v>20</v>
      </c>
      <c r="I4" s="19" t="s">
        <v>1</v>
      </c>
      <c r="J4" s="24" t="s">
        <v>46</v>
      </c>
      <c r="K4" s="23"/>
      <c r="L4" s="25" t="s">
        <v>23</v>
      </c>
      <c r="M4" s="25" t="s">
        <v>3</v>
      </c>
      <c r="N4" s="26"/>
      <c r="O4" s="25" t="s">
        <v>24</v>
      </c>
      <c r="P4" s="25" t="s">
        <v>4</v>
      </c>
      <c r="Q4" s="24" t="s">
        <v>47</v>
      </c>
    </row>
    <row r="5" spans="1:17" x14ac:dyDescent="0.3">
      <c r="B5" s="37" t="s">
        <v>29</v>
      </c>
      <c r="C5" s="38"/>
      <c r="D5" s="38"/>
      <c r="E5" s="12"/>
      <c r="F5" s="5"/>
      <c r="G5" s="27"/>
      <c r="H5" s="5"/>
      <c r="I5" s="12"/>
      <c r="J5" s="5"/>
      <c r="K5" s="27"/>
      <c r="L5" s="5"/>
      <c r="M5" s="5"/>
      <c r="N5" s="27"/>
      <c r="O5" s="5"/>
      <c r="P5" s="12"/>
      <c r="Q5" s="12"/>
    </row>
    <row r="6" spans="1:17" x14ac:dyDescent="0.3">
      <c r="B6" s="39" t="s">
        <v>30</v>
      </c>
      <c r="C6" s="40" t="s">
        <v>77</v>
      </c>
      <c r="D6" s="41">
        <v>1</v>
      </c>
      <c r="E6" s="14">
        <v>0</v>
      </c>
      <c r="F6" s="4">
        <f t="shared" ref="F6:F12" si="0">SUM(D6*E6)</f>
        <v>0</v>
      </c>
      <c r="G6" s="22"/>
      <c r="H6" s="14">
        <v>0</v>
      </c>
      <c r="I6" s="4">
        <f t="shared" ref="I6:I12" si="1">SUM(D6*H6)</f>
        <v>0</v>
      </c>
      <c r="J6" s="6">
        <f t="shared" ref="J6:J12" si="2">SUM(F6+I6)</f>
        <v>0</v>
      </c>
      <c r="K6" s="28"/>
      <c r="L6" s="14">
        <v>0</v>
      </c>
      <c r="M6" s="4">
        <f t="shared" ref="M6:M12" si="3">SUM(D6*L6)</f>
        <v>0</v>
      </c>
      <c r="N6" s="22"/>
      <c r="O6" s="14">
        <v>0</v>
      </c>
      <c r="P6" s="4">
        <f t="shared" ref="P6:P12" si="4">SUM(D6*O6)</f>
        <v>0</v>
      </c>
      <c r="Q6" s="6">
        <f t="shared" ref="Q6:Q12" si="5">SUM(M6+P6)</f>
        <v>0</v>
      </c>
    </row>
    <row r="7" spans="1:17" x14ac:dyDescent="0.3">
      <c r="B7" s="39" t="s">
        <v>31</v>
      </c>
      <c r="C7" s="40" t="s">
        <v>78</v>
      </c>
      <c r="D7" s="41">
        <v>1</v>
      </c>
      <c r="E7" s="14">
        <v>440</v>
      </c>
      <c r="F7" s="4">
        <f t="shared" si="0"/>
        <v>440</v>
      </c>
      <c r="G7" s="22"/>
      <c r="H7" s="14">
        <v>0</v>
      </c>
      <c r="I7" s="4">
        <f t="shared" si="1"/>
        <v>0</v>
      </c>
      <c r="J7" s="6">
        <f t="shared" si="2"/>
        <v>440</v>
      </c>
      <c r="K7" s="28"/>
      <c r="L7" s="14">
        <v>0</v>
      </c>
      <c r="M7" s="4">
        <f t="shared" si="3"/>
        <v>0</v>
      </c>
      <c r="N7" s="22"/>
      <c r="O7" s="14">
        <v>0</v>
      </c>
      <c r="P7" s="4">
        <f t="shared" si="4"/>
        <v>0</v>
      </c>
      <c r="Q7" s="6">
        <f t="shared" si="5"/>
        <v>0</v>
      </c>
    </row>
    <row r="8" spans="1:17" x14ac:dyDescent="0.3">
      <c r="B8" s="39" t="s">
        <v>32</v>
      </c>
      <c r="C8" s="40" t="s">
        <v>78</v>
      </c>
      <c r="D8" s="41">
        <v>1</v>
      </c>
      <c r="E8" s="14">
        <v>800</v>
      </c>
      <c r="F8" s="4">
        <f t="shared" si="0"/>
        <v>800</v>
      </c>
      <c r="G8" s="22"/>
      <c r="H8" s="14">
        <v>0</v>
      </c>
      <c r="I8" s="4">
        <f t="shared" si="1"/>
        <v>0</v>
      </c>
      <c r="J8" s="6">
        <f t="shared" si="2"/>
        <v>800</v>
      </c>
      <c r="K8" s="28"/>
      <c r="L8" s="14">
        <v>0</v>
      </c>
      <c r="M8" s="4">
        <f t="shared" si="3"/>
        <v>0</v>
      </c>
      <c r="N8" s="22"/>
      <c r="O8" s="14">
        <v>0</v>
      </c>
      <c r="P8" s="4">
        <f t="shared" si="4"/>
        <v>0</v>
      </c>
      <c r="Q8" s="6">
        <f t="shared" si="5"/>
        <v>0</v>
      </c>
    </row>
    <row r="9" spans="1:17" x14ac:dyDescent="0.3">
      <c r="A9" s="20"/>
      <c r="B9" s="39" t="s">
        <v>33</v>
      </c>
      <c r="C9" s="40" t="s">
        <v>78</v>
      </c>
      <c r="D9" s="41">
        <v>12</v>
      </c>
      <c r="E9" s="14">
        <v>75</v>
      </c>
      <c r="F9" s="4">
        <f t="shared" si="0"/>
        <v>900</v>
      </c>
      <c r="G9" s="22"/>
      <c r="H9" s="14">
        <v>75</v>
      </c>
      <c r="I9" s="4">
        <f t="shared" si="1"/>
        <v>900</v>
      </c>
      <c r="J9" s="6">
        <f t="shared" si="2"/>
        <v>1800</v>
      </c>
      <c r="K9" s="28"/>
      <c r="L9" s="14">
        <v>78.75</v>
      </c>
      <c r="M9" s="4">
        <f t="shared" si="3"/>
        <v>945</v>
      </c>
      <c r="N9" s="22"/>
      <c r="O9" s="14">
        <v>78.75</v>
      </c>
      <c r="P9" s="4">
        <f t="shared" si="4"/>
        <v>945</v>
      </c>
      <c r="Q9" s="6">
        <f t="shared" si="5"/>
        <v>1890</v>
      </c>
    </row>
    <row r="10" spans="1:17" x14ac:dyDescent="0.3">
      <c r="A10" s="20"/>
      <c r="B10" s="39" t="s">
        <v>34</v>
      </c>
      <c r="C10" s="40" t="s">
        <v>78</v>
      </c>
      <c r="D10" s="41">
        <v>10</v>
      </c>
      <c r="E10" s="14">
        <v>200</v>
      </c>
      <c r="F10" s="4">
        <f t="shared" si="0"/>
        <v>2000</v>
      </c>
      <c r="G10" s="22"/>
      <c r="H10" s="14">
        <v>200</v>
      </c>
      <c r="I10" s="4">
        <f t="shared" si="1"/>
        <v>2000</v>
      </c>
      <c r="J10" s="4">
        <f t="shared" si="2"/>
        <v>4000</v>
      </c>
      <c r="K10" s="22"/>
      <c r="L10" s="14">
        <v>210</v>
      </c>
      <c r="M10" s="4">
        <f t="shared" si="3"/>
        <v>2100</v>
      </c>
      <c r="N10" s="22"/>
      <c r="O10" s="14">
        <v>210</v>
      </c>
      <c r="P10" s="4">
        <f t="shared" si="4"/>
        <v>2100</v>
      </c>
      <c r="Q10" s="6">
        <f t="shared" si="5"/>
        <v>4200</v>
      </c>
    </row>
    <row r="11" spans="1:17" x14ac:dyDescent="0.3">
      <c r="A11" s="20"/>
      <c r="B11" s="39" t="s">
        <v>35</v>
      </c>
      <c r="C11" s="40" t="s">
        <v>78</v>
      </c>
      <c r="D11" s="41">
        <v>6</v>
      </c>
      <c r="E11" s="14">
        <v>800</v>
      </c>
      <c r="F11" s="4">
        <f t="shared" si="0"/>
        <v>4800</v>
      </c>
      <c r="G11" s="22"/>
      <c r="H11" s="14">
        <v>800</v>
      </c>
      <c r="I11" s="4">
        <f t="shared" si="1"/>
        <v>4800</v>
      </c>
      <c r="J11" s="4">
        <f t="shared" si="2"/>
        <v>9600</v>
      </c>
      <c r="K11" s="22"/>
      <c r="L11" s="14">
        <v>840</v>
      </c>
      <c r="M11" s="4">
        <f t="shared" si="3"/>
        <v>5040</v>
      </c>
      <c r="N11" s="22"/>
      <c r="O11" s="14">
        <v>840</v>
      </c>
      <c r="P11" s="4">
        <f t="shared" si="4"/>
        <v>5040</v>
      </c>
      <c r="Q11" s="6">
        <f t="shared" si="5"/>
        <v>10080</v>
      </c>
    </row>
    <row r="12" spans="1:17" x14ac:dyDescent="0.3">
      <c r="A12" s="20"/>
      <c r="B12" s="39" t="s">
        <v>36</v>
      </c>
      <c r="C12" s="40" t="s">
        <v>79</v>
      </c>
      <c r="D12" s="41">
        <v>120</v>
      </c>
      <c r="E12" s="14">
        <v>100</v>
      </c>
      <c r="F12" s="4">
        <f t="shared" si="0"/>
        <v>12000</v>
      </c>
      <c r="G12" s="22"/>
      <c r="H12" s="14">
        <v>100</v>
      </c>
      <c r="I12" s="4">
        <f t="shared" si="1"/>
        <v>12000</v>
      </c>
      <c r="J12" s="4">
        <f t="shared" si="2"/>
        <v>24000</v>
      </c>
      <c r="K12" s="22"/>
      <c r="L12" s="14">
        <v>105</v>
      </c>
      <c r="M12" s="4">
        <f t="shared" si="3"/>
        <v>12600</v>
      </c>
      <c r="N12" s="22"/>
      <c r="O12" s="14">
        <v>105</v>
      </c>
      <c r="P12" s="4">
        <f t="shared" si="4"/>
        <v>12600</v>
      </c>
      <c r="Q12" s="6">
        <f t="shared" si="5"/>
        <v>25200</v>
      </c>
    </row>
    <row r="13" spans="1:17" x14ac:dyDescent="0.3">
      <c r="B13" s="42" t="s">
        <v>22</v>
      </c>
      <c r="C13" s="43"/>
      <c r="D13" s="43"/>
      <c r="E13" s="3"/>
      <c r="F13" s="4">
        <f>SUM(F6:F12)</f>
        <v>20940</v>
      </c>
      <c r="G13" s="22"/>
      <c r="I13" s="4">
        <f>SUM(I6:I12)</f>
        <v>19700</v>
      </c>
      <c r="J13" s="4">
        <f>SUM(J6:J12)</f>
        <v>40640</v>
      </c>
      <c r="K13" s="22"/>
      <c r="M13" s="4">
        <f>SUM(M6:M12)</f>
        <v>20685</v>
      </c>
      <c r="N13" s="22"/>
      <c r="P13" s="4">
        <f>SUM(P6:P12)</f>
        <v>20685</v>
      </c>
      <c r="Q13" s="4">
        <f>SUM(Q6:Q12)</f>
        <v>41370</v>
      </c>
    </row>
  </sheetData>
  <sheetProtection algorithmName="SHA-512" hashValue="Qs8vkhWcTac21PAF7pdCWG/3UAO/TzJDiOJIpMcdxKGwJpes0QZzdaCsJmL6EJqNdnFRyiqIMHg84CL0DripJA==" saltValue="z2k59clbdJy0jTaMynPwsQ==" spinCount="100000" sheet="1" objects="1" scenarios="1"/>
  <mergeCells count="3">
    <mergeCell ref="H3:I3"/>
    <mergeCell ref="E3:F3"/>
    <mergeCell ref="L3:P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FC0B7-6AA5-46C2-9625-55D53D9C4789}">
  <dimension ref="A2:Q15"/>
  <sheetViews>
    <sheetView showGridLines="0" workbookViewId="0">
      <selection activeCell="E21" sqref="E21"/>
    </sheetView>
  </sheetViews>
  <sheetFormatPr defaultColWidth="9.109375" defaultRowHeight="14.4" x14ac:dyDescent="0.3"/>
  <cols>
    <col min="1" max="1" width="9.109375" style="1"/>
    <col min="2" max="2" width="64.88671875" style="1" customWidth="1"/>
    <col min="3" max="4" width="13.33203125" style="1" customWidth="1"/>
    <col min="5" max="5" width="11.109375" style="1" customWidth="1"/>
    <col min="6" max="6" width="13.109375" style="1" customWidth="1"/>
    <col min="7" max="7" width="1.44140625" style="20" customWidth="1"/>
    <col min="8" max="8" width="13.33203125" style="1" customWidth="1"/>
    <col min="9" max="9" width="12.5546875" style="1" customWidth="1"/>
    <col min="10" max="10" width="16.109375" style="1" customWidth="1"/>
    <col min="11" max="11" width="1.5546875" style="20" customWidth="1"/>
    <col min="12" max="12" width="12.44140625" style="1" customWidth="1"/>
    <col min="13" max="13" width="12.109375" style="1" customWidth="1"/>
    <col min="14" max="14" width="1.44140625" style="1" customWidth="1"/>
    <col min="15" max="15" width="12.6640625" style="1" customWidth="1"/>
    <col min="16" max="16" width="13.5546875" style="1" customWidth="1"/>
    <col min="17" max="17" width="15.44140625" style="1" customWidth="1"/>
    <col min="18" max="16384" width="9.109375" style="1"/>
  </cols>
  <sheetData>
    <row r="2" spans="1:17" ht="15" thickBot="1" x14ac:dyDescent="0.35"/>
    <row r="3" spans="1:17" ht="25.5" customHeight="1" thickBot="1" x14ac:dyDescent="0.35">
      <c r="C3" s="32"/>
      <c r="D3" s="32"/>
      <c r="E3" s="46" t="s">
        <v>19</v>
      </c>
      <c r="F3" s="48"/>
      <c r="G3" s="21"/>
      <c r="H3" s="46" t="s">
        <v>21</v>
      </c>
      <c r="I3" s="47"/>
      <c r="L3" s="49" t="s">
        <v>2</v>
      </c>
      <c r="M3" s="50"/>
      <c r="N3" s="50"/>
      <c r="O3" s="50"/>
      <c r="P3" s="51"/>
      <c r="Q3" s="33"/>
    </row>
    <row r="4" spans="1:17" ht="48" customHeight="1" thickBot="1" x14ac:dyDescent="0.35">
      <c r="B4" s="29" t="s">
        <v>28</v>
      </c>
      <c r="C4" s="36" t="s">
        <v>17</v>
      </c>
      <c r="D4" s="36" t="s">
        <v>16</v>
      </c>
      <c r="E4" s="19" t="s">
        <v>18</v>
      </c>
      <c r="F4" s="25" t="s">
        <v>0</v>
      </c>
      <c r="G4" s="23"/>
      <c r="H4" s="25" t="s">
        <v>20</v>
      </c>
      <c r="I4" s="19" t="s">
        <v>1</v>
      </c>
      <c r="J4" s="24" t="s">
        <v>46</v>
      </c>
      <c r="K4" s="23"/>
      <c r="L4" s="25" t="s">
        <v>23</v>
      </c>
      <c r="M4" s="25" t="s">
        <v>3</v>
      </c>
      <c r="N4" s="26"/>
      <c r="O4" s="25" t="s">
        <v>24</v>
      </c>
      <c r="P4" s="25" t="s">
        <v>4</v>
      </c>
      <c r="Q4" s="24" t="s">
        <v>47</v>
      </c>
    </row>
    <row r="5" spans="1:17" x14ac:dyDescent="0.3">
      <c r="B5" s="37" t="s">
        <v>29</v>
      </c>
      <c r="C5" s="38"/>
      <c r="D5" s="38"/>
      <c r="E5" s="12"/>
      <c r="F5" s="5"/>
      <c r="G5" s="27"/>
      <c r="H5" s="5"/>
      <c r="I5" s="12"/>
      <c r="J5" s="5"/>
      <c r="K5" s="27"/>
      <c r="L5" s="5"/>
      <c r="M5" s="5"/>
      <c r="N5" s="27"/>
      <c r="O5" s="5"/>
      <c r="P5" s="12"/>
      <c r="Q5" s="12"/>
    </row>
    <row r="6" spans="1:17" x14ac:dyDescent="0.3">
      <c r="B6" s="39" t="s">
        <v>44</v>
      </c>
      <c r="C6" s="40" t="s">
        <v>78</v>
      </c>
      <c r="D6" s="41">
        <v>12</v>
      </c>
      <c r="E6" s="14">
        <v>130</v>
      </c>
      <c r="F6" s="4">
        <f t="shared" ref="F6:F14" si="0">SUM(D6*E6)</f>
        <v>1560</v>
      </c>
      <c r="G6" s="22"/>
      <c r="H6" s="14">
        <v>130</v>
      </c>
      <c r="I6" s="4">
        <f t="shared" ref="I6:I14" si="1">SUM(D6*H6)</f>
        <v>1560</v>
      </c>
      <c r="J6" s="6">
        <f t="shared" ref="J6:J14" si="2">SUM(F6+I6)</f>
        <v>3120</v>
      </c>
      <c r="K6" s="28"/>
      <c r="L6" s="14">
        <v>150</v>
      </c>
      <c r="M6" s="4">
        <f t="shared" ref="M6:M14" si="3">SUM(D6*L6)</f>
        <v>1800</v>
      </c>
      <c r="N6" s="22"/>
      <c r="O6" s="14">
        <v>150</v>
      </c>
      <c r="P6" s="4">
        <f t="shared" ref="P6:P14" si="4">SUM(D6*O6)</f>
        <v>1800</v>
      </c>
      <c r="Q6" s="6">
        <f t="shared" ref="Q6:Q14" si="5">SUM(M6+P6)</f>
        <v>3600</v>
      </c>
    </row>
    <row r="7" spans="1:17" x14ac:dyDescent="0.3">
      <c r="B7" s="39" t="s">
        <v>37</v>
      </c>
      <c r="C7" s="40" t="s">
        <v>80</v>
      </c>
      <c r="D7" s="41">
        <v>300</v>
      </c>
      <c r="E7" s="14">
        <v>12.43</v>
      </c>
      <c r="F7" s="4">
        <f t="shared" si="0"/>
        <v>3729</v>
      </c>
      <c r="G7" s="22"/>
      <c r="H7" s="14">
        <v>12.43</v>
      </c>
      <c r="I7" s="4">
        <f t="shared" si="1"/>
        <v>3729</v>
      </c>
      <c r="J7" s="6">
        <f t="shared" si="2"/>
        <v>7458</v>
      </c>
      <c r="K7" s="28"/>
      <c r="L7" s="14">
        <v>12.43</v>
      </c>
      <c r="M7" s="4">
        <f t="shared" si="3"/>
        <v>3729</v>
      </c>
      <c r="N7" s="22"/>
      <c r="O7" s="14">
        <v>12.43</v>
      </c>
      <c r="P7" s="4">
        <f t="shared" si="4"/>
        <v>3729</v>
      </c>
      <c r="Q7" s="6">
        <f t="shared" si="5"/>
        <v>7458</v>
      </c>
    </row>
    <row r="8" spans="1:17" x14ac:dyDescent="0.3">
      <c r="A8" s="20"/>
      <c r="B8" s="39" t="s">
        <v>38</v>
      </c>
      <c r="C8" s="40" t="s">
        <v>77</v>
      </c>
      <c r="D8" s="41">
        <v>10</v>
      </c>
      <c r="E8" s="14">
        <v>55.75</v>
      </c>
      <c r="F8" s="4">
        <f t="shared" si="0"/>
        <v>557.5</v>
      </c>
      <c r="G8" s="22"/>
      <c r="H8" s="14">
        <v>55.75</v>
      </c>
      <c r="I8" s="4">
        <f t="shared" si="1"/>
        <v>557.5</v>
      </c>
      <c r="J8" s="6">
        <f t="shared" si="2"/>
        <v>1115</v>
      </c>
      <c r="K8" s="28"/>
      <c r="L8" s="14">
        <v>55.75</v>
      </c>
      <c r="M8" s="4">
        <f t="shared" si="3"/>
        <v>557.5</v>
      </c>
      <c r="N8" s="22"/>
      <c r="O8" s="14">
        <v>55.75</v>
      </c>
      <c r="P8" s="4">
        <f t="shared" si="4"/>
        <v>557.5</v>
      </c>
      <c r="Q8" s="6">
        <f t="shared" si="5"/>
        <v>1115</v>
      </c>
    </row>
    <row r="9" spans="1:17" x14ac:dyDescent="0.3">
      <c r="B9" s="39" t="s">
        <v>39</v>
      </c>
      <c r="C9" s="40" t="s">
        <v>80</v>
      </c>
      <c r="D9" s="41">
        <v>300</v>
      </c>
      <c r="E9" s="14">
        <v>2.96</v>
      </c>
      <c r="F9" s="4">
        <f t="shared" si="0"/>
        <v>888</v>
      </c>
      <c r="G9" s="22"/>
      <c r="H9" s="14">
        <v>2.96</v>
      </c>
      <c r="I9" s="4">
        <f t="shared" si="1"/>
        <v>888</v>
      </c>
      <c r="J9" s="6">
        <f t="shared" si="2"/>
        <v>1776</v>
      </c>
      <c r="K9" s="28"/>
      <c r="L9" s="14">
        <v>2.96</v>
      </c>
      <c r="M9" s="4">
        <f t="shared" si="3"/>
        <v>888</v>
      </c>
      <c r="N9" s="22"/>
      <c r="O9" s="14">
        <v>2.96</v>
      </c>
      <c r="P9" s="4">
        <f t="shared" si="4"/>
        <v>888</v>
      </c>
      <c r="Q9" s="6">
        <f t="shared" si="5"/>
        <v>1776</v>
      </c>
    </row>
    <row r="10" spans="1:17" x14ac:dyDescent="0.3">
      <c r="B10" s="39" t="s">
        <v>40</v>
      </c>
      <c r="C10" s="40" t="s">
        <v>78</v>
      </c>
      <c r="D10" s="41">
        <v>4</v>
      </c>
      <c r="E10" s="14">
        <v>179.38</v>
      </c>
      <c r="F10" s="4">
        <f t="shared" si="0"/>
        <v>717.52</v>
      </c>
      <c r="G10" s="22"/>
      <c r="H10" s="14">
        <v>179.38</v>
      </c>
      <c r="I10" s="4">
        <f t="shared" si="1"/>
        <v>717.52</v>
      </c>
      <c r="J10" s="4">
        <f t="shared" si="2"/>
        <v>1435.04</v>
      </c>
      <c r="K10" s="22"/>
      <c r="L10" s="14">
        <v>179.38</v>
      </c>
      <c r="M10" s="4">
        <f t="shared" si="3"/>
        <v>717.52</v>
      </c>
      <c r="N10" s="22"/>
      <c r="O10" s="14">
        <v>179.38</v>
      </c>
      <c r="P10" s="4">
        <f t="shared" si="4"/>
        <v>717.52</v>
      </c>
      <c r="Q10" s="6">
        <f t="shared" si="5"/>
        <v>1435.04</v>
      </c>
    </row>
    <row r="11" spans="1:17" x14ac:dyDescent="0.3">
      <c r="B11" s="39" t="s">
        <v>41</v>
      </c>
      <c r="C11" s="40" t="s">
        <v>78</v>
      </c>
      <c r="D11" s="41">
        <v>8</v>
      </c>
      <c r="E11" s="14">
        <v>20</v>
      </c>
      <c r="F11" s="4">
        <f t="shared" si="0"/>
        <v>160</v>
      </c>
      <c r="G11" s="22"/>
      <c r="H11" s="14">
        <v>20</v>
      </c>
      <c r="I11" s="4">
        <f t="shared" si="1"/>
        <v>160</v>
      </c>
      <c r="J11" s="4">
        <f t="shared" si="2"/>
        <v>320</v>
      </c>
      <c r="K11" s="22"/>
      <c r="L11" s="14">
        <v>20</v>
      </c>
      <c r="M11" s="4">
        <f t="shared" si="3"/>
        <v>160</v>
      </c>
      <c r="N11" s="22"/>
      <c r="O11" s="14">
        <v>20</v>
      </c>
      <c r="P11" s="4">
        <f t="shared" si="4"/>
        <v>160</v>
      </c>
      <c r="Q11" s="6">
        <f t="shared" si="5"/>
        <v>320</v>
      </c>
    </row>
    <row r="12" spans="1:17" x14ac:dyDescent="0.3">
      <c r="B12" s="39" t="s">
        <v>42</v>
      </c>
      <c r="C12" s="40" t="s">
        <v>78</v>
      </c>
      <c r="D12" s="41">
        <v>2</v>
      </c>
      <c r="E12" s="14">
        <v>40</v>
      </c>
      <c r="F12" s="4">
        <f t="shared" si="0"/>
        <v>80</v>
      </c>
      <c r="G12" s="22"/>
      <c r="H12" s="14">
        <v>40</v>
      </c>
      <c r="I12" s="4">
        <f t="shared" si="1"/>
        <v>80</v>
      </c>
      <c r="J12" s="4">
        <f t="shared" si="2"/>
        <v>160</v>
      </c>
      <c r="K12" s="22"/>
      <c r="L12" s="14">
        <v>40</v>
      </c>
      <c r="M12" s="4">
        <f t="shared" si="3"/>
        <v>80</v>
      </c>
      <c r="N12" s="22"/>
      <c r="O12" s="14">
        <v>40</v>
      </c>
      <c r="P12" s="4">
        <f t="shared" si="4"/>
        <v>80</v>
      </c>
      <c r="Q12" s="6">
        <f t="shared" si="5"/>
        <v>160</v>
      </c>
    </row>
    <row r="13" spans="1:17" x14ac:dyDescent="0.3">
      <c r="B13" s="39" t="s">
        <v>43</v>
      </c>
      <c r="C13" s="40" t="s">
        <v>78</v>
      </c>
      <c r="D13" s="41">
        <v>1</v>
      </c>
      <c r="E13" s="14">
        <v>2129</v>
      </c>
      <c r="F13" s="4">
        <f t="shared" si="0"/>
        <v>2129</v>
      </c>
      <c r="G13" s="22"/>
      <c r="H13" s="14">
        <v>2129</v>
      </c>
      <c r="I13" s="4">
        <f t="shared" si="1"/>
        <v>2129</v>
      </c>
      <c r="J13" s="4">
        <f t="shared" si="2"/>
        <v>4258</v>
      </c>
      <c r="K13" s="22"/>
      <c r="L13" s="14">
        <v>2529</v>
      </c>
      <c r="M13" s="4">
        <f t="shared" si="3"/>
        <v>2529</v>
      </c>
      <c r="N13" s="22"/>
      <c r="O13" s="14">
        <v>2529</v>
      </c>
      <c r="P13" s="4">
        <f t="shared" si="4"/>
        <v>2529</v>
      </c>
      <c r="Q13" s="6">
        <f t="shared" si="5"/>
        <v>5058</v>
      </c>
    </row>
    <row r="14" spans="1:17" x14ac:dyDescent="0.3">
      <c r="A14" s="20"/>
      <c r="B14" s="39" t="s">
        <v>45</v>
      </c>
      <c r="C14" s="40" t="s">
        <v>78</v>
      </c>
      <c r="D14" s="41">
        <v>1</v>
      </c>
      <c r="E14" s="14">
        <v>33270</v>
      </c>
      <c r="F14" s="4">
        <f t="shared" si="0"/>
        <v>33270</v>
      </c>
      <c r="G14" s="22"/>
      <c r="H14" s="14">
        <v>0</v>
      </c>
      <c r="I14" s="4">
        <f t="shared" si="1"/>
        <v>0</v>
      </c>
      <c r="J14" s="4">
        <f t="shared" si="2"/>
        <v>33270</v>
      </c>
      <c r="K14" s="22"/>
      <c r="L14" s="14">
        <v>0</v>
      </c>
      <c r="M14" s="4">
        <f t="shared" si="3"/>
        <v>0</v>
      </c>
      <c r="N14" s="22"/>
      <c r="O14" s="14">
        <v>0</v>
      </c>
      <c r="P14" s="4">
        <f t="shared" si="4"/>
        <v>0</v>
      </c>
      <c r="Q14" s="6">
        <f t="shared" si="5"/>
        <v>0</v>
      </c>
    </row>
    <row r="15" spans="1:17" x14ac:dyDescent="0.3">
      <c r="B15" s="42" t="s">
        <v>83</v>
      </c>
      <c r="E15" s="3"/>
      <c r="F15" s="4">
        <f>SUM(F6:F14)</f>
        <v>43091.020000000004</v>
      </c>
      <c r="G15" s="22"/>
      <c r="I15" s="4">
        <f>SUM(I6:I14)</f>
        <v>9821.02</v>
      </c>
      <c r="J15" s="4">
        <f>SUM(J6:J14)</f>
        <v>52912.04</v>
      </c>
      <c r="K15" s="22"/>
      <c r="M15" s="4">
        <f>SUM(M6:M14)</f>
        <v>10461.02</v>
      </c>
      <c r="N15" s="22"/>
      <c r="P15" s="4">
        <f>SUM(P6:P14)</f>
        <v>10461.02</v>
      </c>
      <c r="Q15" s="4">
        <f>SUM(Q6:Q14)</f>
        <v>20922.04</v>
      </c>
    </row>
  </sheetData>
  <sheetProtection algorithmName="SHA-512" hashValue="KCIONQfcMUEqifl6KoWBr6XhuDcvxuSn6hJCfja29/2IC1YyxkWbq0O++6zScB/rxQvWezhszSRdrzCG2f+xZA==" saltValue="ktDom/87oXa0xIwZUYtaQQ==" spinCount="100000" sheet="1" objects="1" scenarios="1"/>
  <mergeCells count="3">
    <mergeCell ref="E3:F3"/>
    <mergeCell ref="H3:I3"/>
    <mergeCell ref="L3:P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B6F62-02FB-43DB-B139-D13EB40937D0}">
  <dimension ref="A2:Q11"/>
  <sheetViews>
    <sheetView showGridLines="0" workbookViewId="0">
      <selection activeCell="B30" sqref="B30"/>
    </sheetView>
  </sheetViews>
  <sheetFormatPr defaultColWidth="9.109375" defaultRowHeight="14.4" x14ac:dyDescent="0.3"/>
  <cols>
    <col min="1" max="1" width="9.109375" style="1"/>
    <col min="2" max="2" width="64.88671875" style="1" customWidth="1"/>
    <col min="3" max="4" width="13.33203125" style="1" customWidth="1"/>
    <col min="5" max="5" width="11.109375" style="1" customWidth="1"/>
    <col min="6" max="6" width="13.109375" style="1" customWidth="1"/>
    <col min="7" max="7" width="1.44140625" style="20" customWidth="1"/>
    <col min="8" max="8" width="13.33203125" style="1" customWidth="1"/>
    <col min="9" max="9" width="12.5546875" style="1" customWidth="1"/>
    <col min="10" max="10" width="16.109375" style="1" customWidth="1"/>
    <col min="11" max="11" width="1.5546875" style="20" customWidth="1"/>
    <col min="12" max="12" width="12.44140625" style="1" customWidth="1"/>
    <col min="13" max="13" width="12.109375" style="1" customWidth="1"/>
    <col min="14" max="14" width="1.44140625" style="1" customWidth="1"/>
    <col min="15" max="15" width="12.6640625" style="1" customWidth="1"/>
    <col min="16" max="16" width="13.5546875" style="1" customWidth="1"/>
    <col min="17" max="17" width="15.44140625" style="1" customWidth="1"/>
    <col min="18" max="16384" width="9.109375" style="1"/>
  </cols>
  <sheetData>
    <row r="2" spans="1:17" ht="15" thickBot="1" x14ac:dyDescent="0.35"/>
    <row r="3" spans="1:17" ht="25.5" customHeight="1" thickBot="1" x14ac:dyDescent="0.35">
      <c r="C3" s="32"/>
      <c r="D3" s="32"/>
      <c r="E3" s="46" t="s">
        <v>19</v>
      </c>
      <c r="F3" s="46"/>
      <c r="G3" s="21"/>
      <c r="H3" s="46" t="s">
        <v>21</v>
      </c>
      <c r="I3" s="47"/>
      <c r="L3" s="49" t="s">
        <v>2</v>
      </c>
      <c r="M3" s="50"/>
      <c r="N3" s="50"/>
      <c r="O3" s="50"/>
      <c r="P3" s="51"/>
      <c r="Q3" s="33"/>
    </row>
    <row r="4" spans="1:17" ht="48" customHeight="1" thickBot="1" x14ac:dyDescent="0.35">
      <c r="B4" s="35" t="s">
        <v>48</v>
      </c>
      <c r="C4" s="36" t="s">
        <v>17</v>
      </c>
      <c r="D4" s="36" t="s">
        <v>16</v>
      </c>
      <c r="E4" s="19" t="s">
        <v>18</v>
      </c>
      <c r="F4" s="25" t="s">
        <v>0</v>
      </c>
      <c r="G4" s="23"/>
      <c r="H4" s="25" t="s">
        <v>20</v>
      </c>
      <c r="I4" s="19" t="s">
        <v>1</v>
      </c>
      <c r="J4" s="24" t="s">
        <v>46</v>
      </c>
      <c r="K4" s="23"/>
      <c r="L4" s="25" t="s">
        <v>23</v>
      </c>
      <c r="M4" s="25" t="s">
        <v>3</v>
      </c>
      <c r="N4" s="26"/>
      <c r="O4" s="25" t="s">
        <v>24</v>
      </c>
      <c r="P4" s="25" t="s">
        <v>4</v>
      </c>
      <c r="Q4" s="24" t="s">
        <v>47</v>
      </c>
    </row>
    <row r="5" spans="1:17" x14ac:dyDescent="0.3">
      <c r="B5" s="37" t="s">
        <v>29</v>
      </c>
      <c r="C5" s="38"/>
      <c r="D5" s="38"/>
      <c r="E5" s="12"/>
      <c r="F5" s="5"/>
      <c r="G5" s="27"/>
      <c r="H5" s="5"/>
      <c r="I5" s="12"/>
      <c r="J5" s="5"/>
      <c r="K5" s="27"/>
      <c r="L5" s="5"/>
      <c r="M5" s="5"/>
      <c r="N5" s="27"/>
      <c r="O5" s="5"/>
      <c r="P5" s="12"/>
      <c r="Q5" s="12"/>
    </row>
    <row r="6" spans="1:17" x14ac:dyDescent="0.3">
      <c r="B6" s="39" t="s">
        <v>49</v>
      </c>
      <c r="C6" s="40" t="s">
        <v>77</v>
      </c>
      <c r="D6" s="41">
        <v>12</v>
      </c>
      <c r="E6" s="14">
        <v>130</v>
      </c>
      <c r="F6" s="4">
        <f>SUM(D6*E6)</f>
        <v>1560</v>
      </c>
      <c r="G6" s="22"/>
      <c r="H6" s="14">
        <v>130</v>
      </c>
      <c r="I6" s="4">
        <f>SUM(D6*H6)</f>
        <v>1560</v>
      </c>
      <c r="J6" s="6">
        <f>SUM(F6+I6)</f>
        <v>3120</v>
      </c>
      <c r="K6" s="28"/>
      <c r="L6" s="14">
        <v>150</v>
      </c>
      <c r="M6" s="4">
        <f>SUM(D6*L6)</f>
        <v>1800</v>
      </c>
      <c r="N6" s="22"/>
      <c r="O6" s="14">
        <v>150</v>
      </c>
      <c r="P6" s="4">
        <f>SUM(D6*O6)</f>
        <v>1800</v>
      </c>
      <c r="Q6" s="6">
        <f>SUM(M6+P6)</f>
        <v>3600</v>
      </c>
    </row>
    <row r="7" spans="1:17" x14ac:dyDescent="0.3">
      <c r="B7" s="39" t="s">
        <v>50</v>
      </c>
      <c r="C7" s="40" t="s">
        <v>78</v>
      </c>
      <c r="D7" s="41">
        <v>4</v>
      </c>
      <c r="E7" s="14">
        <v>300</v>
      </c>
      <c r="F7" s="4">
        <f>SUM(D7*E7)</f>
        <v>1200</v>
      </c>
      <c r="G7" s="22"/>
      <c r="H7" s="14">
        <v>300</v>
      </c>
      <c r="I7" s="4">
        <f>SUM(D7*H7)</f>
        <v>1200</v>
      </c>
      <c r="J7" s="6">
        <f>SUM(F7+I7)</f>
        <v>2400</v>
      </c>
      <c r="K7" s="28"/>
      <c r="L7" s="14">
        <v>320</v>
      </c>
      <c r="M7" s="4">
        <f>SUM(D7*L7)</f>
        <v>1280</v>
      </c>
      <c r="N7" s="22"/>
      <c r="O7" s="14">
        <v>320</v>
      </c>
      <c r="P7" s="4">
        <f>SUM(D7*O7)</f>
        <v>1280</v>
      </c>
      <c r="Q7" s="6">
        <f>SUM(M7+P7)</f>
        <v>2560</v>
      </c>
    </row>
    <row r="8" spans="1:17" x14ac:dyDescent="0.3">
      <c r="B8" s="39" t="s">
        <v>51</v>
      </c>
      <c r="C8" s="40" t="s">
        <v>78</v>
      </c>
      <c r="D8" s="41">
        <v>4</v>
      </c>
      <c r="E8" s="14">
        <v>4500</v>
      </c>
      <c r="F8" s="4">
        <f>SUM(D8*E8)</f>
        <v>18000</v>
      </c>
      <c r="G8" s="22"/>
      <c r="H8" s="14">
        <v>4500</v>
      </c>
      <c r="I8" s="4">
        <f>SUM(D8*H8)</f>
        <v>18000</v>
      </c>
      <c r="J8" s="6">
        <f>SUM(F8+I8)</f>
        <v>36000</v>
      </c>
      <c r="K8" s="28"/>
      <c r="L8" s="14">
        <v>4900</v>
      </c>
      <c r="M8" s="4">
        <f>SUM(D8*L8)</f>
        <v>19600</v>
      </c>
      <c r="N8" s="22"/>
      <c r="O8" s="14">
        <v>4900</v>
      </c>
      <c r="P8" s="4">
        <f>SUM(D8*O8)</f>
        <v>19600</v>
      </c>
      <c r="Q8" s="6">
        <f>SUM(M8+P8)</f>
        <v>39200</v>
      </c>
    </row>
    <row r="9" spans="1:17" x14ac:dyDescent="0.3">
      <c r="A9" s="20"/>
      <c r="B9" s="39" t="s">
        <v>52</v>
      </c>
      <c r="C9" s="40" t="s">
        <v>78</v>
      </c>
      <c r="D9" s="41">
        <v>1</v>
      </c>
      <c r="E9" s="14">
        <v>950.25</v>
      </c>
      <c r="F9" s="4">
        <f>SUM(D9*E9)</f>
        <v>950.25</v>
      </c>
      <c r="G9" s="22"/>
      <c r="H9" s="14">
        <v>950.25</v>
      </c>
      <c r="I9" s="4">
        <f>SUM(D9*H9)</f>
        <v>950.25</v>
      </c>
      <c r="J9" s="6">
        <f>SUM(F9+I9)</f>
        <v>1900.5</v>
      </c>
      <c r="K9" s="28"/>
      <c r="L9" s="14">
        <v>1100</v>
      </c>
      <c r="M9" s="4">
        <f>SUM(D9*L9)</f>
        <v>1100</v>
      </c>
      <c r="N9" s="22"/>
      <c r="O9" s="14">
        <v>1100</v>
      </c>
      <c r="P9" s="4">
        <f>SUM(D9*O9)</f>
        <v>1100</v>
      </c>
      <c r="Q9" s="6">
        <f>SUM(M9+P9)</f>
        <v>2200</v>
      </c>
    </row>
    <row r="10" spans="1:17" x14ac:dyDescent="0.3">
      <c r="A10" s="20"/>
      <c r="B10" s="39" t="s">
        <v>53</v>
      </c>
      <c r="C10" s="40" t="s">
        <v>78</v>
      </c>
      <c r="D10" s="41">
        <v>10</v>
      </c>
      <c r="E10" s="14">
        <v>100</v>
      </c>
      <c r="F10" s="4">
        <f>SUM(D10*E10)</f>
        <v>1000</v>
      </c>
      <c r="G10" s="22"/>
      <c r="H10" s="14">
        <v>100</v>
      </c>
      <c r="I10" s="4">
        <f>SUM(D10*H10)</f>
        <v>1000</v>
      </c>
      <c r="J10" s="6">
        <f>SUM(F10+I10)</f>
        <v>2000</v>
      </c>
      <c r="K10" s="28"/>
      <c r="L10" s="14">
        <v>100</v>
      </c>
      <c r="M10" s="4">
        <f>SUM(D10*L10)</f>
        <v>1000</v>
      </c>
      <c r="N10" s="22"/>
      <c r="O10" s="14">
        <v>100</v>
      </c>
      <c r="P10" s="4">
        <f>SUM(D10*O10)</f>
        <v>1000</v>
      </c>
      <c r="Q10" s="6">
        <f>SUM(M10+P10)</f>
        <v>2000</v>
      </c>
    </row>
    <row r="11" spans="1:17" x14ac:dyDescent="0.3">
      <c r="B11" s="42" t="s">
        <v>84</v>
      </c>
      <c r="C11" s="43"/>
      <c r="D11" s="43"/>
      <c r="E11" s="3"/>
      <c r="F11" s="4">
        <f>SUM(F6:F10)</f>
        <v>22710.25</v>
      </c>
      <c r="G11" s="22"/>
      <c r="I11" s="4">
        <f>SUM(I6:I10)</f>
        <v>22710.25</v>
      </c>
      <c r="J11" s="4">
        <f>SUM(J6:J10)</f>
        <v>45420.5</v>
      </c>
      <c r="K11" s="22"/>
      <c r="M11" s="4">
        <f>SUM(M6:M10)</f>
        <v>24780</v>
      </c>
      <c r="N11" s="22"/>
      <c r="P11" s="4">
        <f>SUM(P6:P10)</f>
        <v>24780</v>
      </c>
      <c r="Q11" s="4">
        <f>SUM(Q6:Q10)</f>
        <v>49560</v>
      </c>
    </row>
  </sheetData>
  <sheetProtection algorithmName="SHA-512" hashValue="QPLZae3l9vJPEc3qaHgozugiUMtsAX7th0AqZz7uSMVH3xpGAt/YvlJnI6PO7vbaw9ToVty/T52/d3WgMAsrpw==" saltValue="+JR8Gxqfg2eMDRrnCWiw1Q==" spinCount="100000" sheet="1" objects="1" scenarios="1"/>
  <mergeCells count="3">
    <mergeCell ref="E3:F3"/>
    <mergeCell ref="H3:I3"/>
    <mergeCell ref="L3:P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5EC89-0812-481E-8F00-AC6189AA2310}">
  <dimension ref="A2:Q10"/>
  <sheetViews>
    <sheetView showGridLines="0" tabSelected="1" workbookViewId="0">
      <selection activeCell="M22" sqref="M22"/>
    </sheetView>
  </sheetViews>
  <sheetFormatPr defaultColWidth="9.109375" defaultRowHeight="14.4" x14ac:dyDescent="0.3"/>
  <cols>
    <col min="1" max="1" width="9.109375" style="1"/>
    <col min="2" max="2" width="64.88671875" style="1" customWidth="1"/>
    <col min="3" max="4" width="13.33203125" style="1" customWidth="1"/>
    <col min="5" max="5" width="11.109375" style="1" customWidth="1"/>
    <col min="6" max="6" width="13.109375" style="1" customWidth="1"/>
    <col min="7" max="7" width="1.44140625" style="20" customWidth="1"/>
    <col min="8" max="8" width="13.33203125" style="1" customWidth="1"/>
    <col min="9" max="9" width="12.5546875" style="1" customWidth="1"/>
    <col min="10" max="10" width="16.109375" style="1" customWidth="1"/>
    <col min="11" max="11" width="1.5546875" style="20" customWidth="1"/>
    <col min="12" max="12" width="12.44140625" style="1" customWidth="1"/>
    <col min="13" max="13" width="12.109375" style="1" customWidth="1"/>
    <col min="14" max="14" width="1.44140625" style="1" customWidth="1"/>
    <col min="15" max="15" width="12.6640625" style="1" customWidth="1"/>
    <col min="16" max="16" width="13.5546875" style="1" customWidth="1"/>
    <col min="17" max="17" width="15.44140625" style="1" customWidth="1"/>
    <col min="18" max="16384" width="9.109375" style="1"/>
  </cols>
  <sheetData>
    <row r="2" spans="1:17" ht="15" thickBot="1" x14ac:dyDescent="0.35"/>
    <row r="3" spans="1:17" ht="25.5" customHeight="1" thickBot="1" x14ac:dyDescent="0.35">
      <c r="C3" s="32"/>
      <c r="D3" s="32"/>
      <c r="E3" s="46" t="s">
        <v>19</v>
      </c>
      <c r="F3" s="48"/>
      <c r="G3" s="21"/>
      <c r="H3" s="46" t="s">
        <v>21</v>
      </c>
      <c r="I3" s="47"/>
      <c r="L3" s="49" t="s">
        <v>2</v>
      </c>
      <c r="M3" s="50"/>
      <c r="N3" s="50"/>
      <c r="O3" s="50"/>
      <c r="P3" s="51"/>
      <c r="Q3" s="33"/>
    </row>
    <row r="4" spans="1:17" ht="48" customHeight="1" thickBot="1" x14ac:dyDescent="0.35">
      <c r="B4" s="35" t="s">
        <v>25</v>
      </c>
      <c r="C4" s="36" t="s">
        <v>17</v>
      </c>
      <c r="D4" s="36" t="s">
        <v>16</v>
      </c>
      <c r="E4" s="19" t="s">
        <v>18</v>
      </c>
      <c r="F4" s="25" t="s">
        <v>0</v>
      </c>
      <c r="G4" s="23"/>
      <c r="H4" s="25" t="s">
        <v>20</v>
      </c>
      <c r="I4" s="19" t="s">
        <v>1</v>
      </c>
      <c r="J4" s="24" t="s">
        <v>46</v>
      </c>
      <c r="K4" s="23"/>
      <c r="L4" s="25" t="s">
        <v>23</v>
      </c>
      <c r="M4" s="25" t="s">
        <v>3</v>
      </c>
      <c r="N4" s="26"/>
      <c r="O4" s="25" t="s">
        <v>24</v>
      </c>
      <c r="P4" s="25" t="s">
        <v>4</v>
      </c>
      <c r="Q4" s="24" t="s">
        <v>47</v>
      </c>
    </row>
    <row r="5" spans="1:17" x14ac:dyDescent="0.3">
      <c r="B5" s="37" t="s">
        <v>29</v>
      </c>
      <c r="C5" s="38"/>
      <c r="D5" s="38"/>
      <c r="E5" s="12"/>
      <c r="F5" s="5"/>
      <c r="G5" s="27"/>
      <c r="H5" s="5"/>
      <c r="I5" s="12"/>
      <c r="J5" s="5"/>
      <c r="K5" s="27"/>
      <c r="L5" s="5"/>
      <c r="M5" s="5"/>
      <c r="N5" s="27"/>
      <c r="O5" s="5"/>
      <c r="P5" s="12"/>
      <c r="Q5" s="12"/>
    </row>
    <row r="6" spans="1:17" x14ac:dyDescent="0.3">
      <c r="B6" s="39" t="s">
        <v>57</v>
      </c>
      <c r="C6" s="40" t="s">
        <v>77</v>
      </c>
      <c r="D6" s="41">
        <v>24</v>
      </c>
      <c r="E6" s="14">
        <v>150</v>
      </c>
      <c r="F6" s="4">
        <f>SUM(D6*E6)</f>
        <v>3600</v>
      </c>
      <c r="G6" s="22"/>
      <c r="H6" s="14">
        <v>150</v>
      </c>
      <c r="I6" s="4">
        <f>SUM(D6*H6)</f>
        <v>3600</v>
      </c>
      <c r="J6" s="6">
        <f>SUM(F6+I6)</f>
        <v>7200</v>
      </c>
      <c r="K6" s="28"/>
      <c r="L6" s="14">
        <v>170</v>
      </c>
      <c r="M6" s="4">
        <f>SUM(D6*L6)</f>
        <v>4080</v>
      </c>
      <c r="N6" s="22"/>
      <c r="O6" s="14">
        <v>170</v>
      </c>
      <c r="P6" s="4">
        <f>SUM(D6*O6)</f>
        <v>4080</v>
      </c>
      <c r="Q6" s="6">
        <f>SUM(M6+P6)</f>
        <v>8160</v>
      </c>
    </row>
    <row r="7" spans="1:17" x14ac:dyDescent="0.3">
      <c r="B7" s="39" t="s">
        <v>54</v>
      </c>
      <c r="C7" s="40" t="s">
        <v>78</v>
      </c>
      <c r="D7" s="41">
        <v>1</v>
      </c>
      <c r="E7" s="14">
        <v>1000</v>
      </c>
      <c r="F7" s="4">
        <f>SUM(D7*E7)</f>
        <v>1000</v>
      </c>
      <c r="G7" s="22"/>
      <c r="H7" s="14">
        <v>1000</v>
      </c>
      <c r="I7" s="4">
        <f>SUM(D7*H7)</f>
        <v>1000</v>
      </c>
      <c r="J7" s="6">
        <f>SUM(F7+I7)</f>
        <v>2000</v>
      </c>
      <c r="K7" s="28"/>
      <c r="L7" s="14">
        <v>1200</v>
      </c>
      <c r="M7" s="4">
        <f>SUM(D7*L7)</f>
        <v>1200</v>
      </c>
      <c r="N7" s="22"/>
      <c r="O7" s="14">
        <v>1200</v>
      </c>
      <c r="P7" s="4">
        <f>SUM(D7*O7)</f>
        <v>1200</v>
      </c>
      <c r="Q7" s="6">
        <f>SUM(M7+P7)</f>
        <v>2400</v>
      </c>
    </row>
    <row r="8" spans="1:17" x14ac:dyDescent="0.3">
      <c r="B8" s="39" t="s">
        <v>55</v>
      </c>
      <c r="C8" s="40" t="s">
        <v>78</v>
      </c>
      <c r="D8" s="41">
        <v>1</v>
      </c>
      <c r="E8" s="14">
        <v>650</v>
      </c>
      <c r="F8" s="4">
        <f>SUM(D8*E8)</f>
        <v>650</v>
      </c>
      <c r="G8" s="22"/>
      <c r="H8" s="14">
        <v>650</v>
      </c>
      <c r="I8" s="4">
        <f>SUM(D8*H8)</f>
        <v>650</v>
      </c>
      <c r="J8" s="6">
        <f>SUM(F8+I8)</f>
        <v>1300</v>
      </c>
      <c r="K8" s="28"/>
      <c r="L8" s="14">
        <v>850</v>
      </c>
      <c r="M8" s="4">
        <f>SUM(D8*L8)</f>
        <v>850</v>
      </c>
      <c r="N8" s="22"/>
      <c r="O8" s="14">
        <v>850</v>
      </c>
      <c r="P8" s="4">
        <f>SUM(D8*O8)</f>
        <v>850</v>
      </c>
      <c r="Q8" s="6">
        <f>SUM(M8+P8)</f>
        <v>1700</v>
      </c>
    </row>
    <row r="9" spans="1:17" x14ac:dyDescent="0.3">
      <c r="A9" s="20"/>
      <c r="B9" s="39" t="s">
        <v>56</v>
      </c>
      <c r="C9" s="40" t="s">
        <v>78</v>
      </c>
      <c r="D9" s="41">
        <v>2</v>
      </c>
      <c r="E9" s="14">
        <v>200</v>
      </c>
      <c r="F9" s="4">
        <f>SUM(D9*E9)</f>
        <v>400</v>
      </c>
      <c r="G9" s="22"/>
      <c r="H9" s="14">
        <v>200</v>
      </c>
      <c r="I9" s="4">
        <f>SUM(D9*H9)</f>
        <v>400</v>
      </c>
      <c r="J9" s="6">
        <f>SUM(F9+I9)</f>
        <v>800</v>
      </c>
      <c r="K9" s="28"/>
      <c r="L9" s="14">
        <v>300</v>
      </c>
      <c r="M9" s="4">
        <f>SUM(D9*L9)</f>
        <v>600</v>
      </c>
      <c r="N9" s="22"/>
      <c r="O9" s="14">
        <v>300</v>
      </c>
      <c r="P9" s="4">
        <f>SUM(D9*O9)</f>
        <v>600</v>
      </c>
      <c r="Q9" s="6">
        <f>SUM(M9+P9)</f>
        <v>1200</v>
      </c>
    </row>
    <row r="10" spans="1:17" x14ac:dyDescent="0.3">
      <c r="B10" s="42" t="s">
        <v>85</v>
      </c>
      <c r="E10" s="3"/>
      <c r="F10" s="4">
        <f>SUM(F6:F9)</f>
        <v>5650</v>
      </c>
      <c r="G10" s="22"/>
      <c r="I10" s="4">
        <f>SUM(I6:I9)</f>
        <v>5650</v>
      </c>
      <c r="J10" s="4">
        <f>SUM(J6:J9)</f>
        <v>11300</v>
      </c>
      <c r="K10" s="22"/>
      <c r="M10" s="4">
        <f>SUM(M6:M9)</f>
        <v>6730</v>
      </c>
      <c r="N10" s="22"/>
      <c r="P10" s="4">
        <f>SUM(P6:P9)</f>
        <v>6730</v>
      </c>
      <c r="Q10" s="4">
        <f>SUM(Q6:Q9)</f>
        <v>13460</v>
      </c>
    </row>
  </sheetData>
  <sheetProtection algorithmName="SHA-512" hashValue="NIvrCkyU8ex+lfDOuIDHuaNlcvdGjANjMpP8ARDz8eTtWLvi2J27hLFig5Wiy6uu4GomkO6C6ezG3F96an0NEA==" saltValue="RapRVuuC+NZj2DKLr/6FkA==" spinCount="100000" sheet="1" objects="1" scenarios="1"/>
  <mergeCells count="3">
    <mergeCell ref="E3:F3"/>
    <mergeCell ref="H3:I3"/>
    <mergeCell ref="L3:P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B511F-A4EF-4279-AB47-43C399EE8C98}">
  <dimension ref="A2:Q10"/>
  <sheetViews>
    <sheetView showGridLines="0" workbookViewId="0">
      <selection activeCell="H9" sqref="H9"/>
    </sheetView>
  </sheetViews>
  <sheetFormatPr defaultColWidth="9.109375" defaultRowHeight="14.4" x14ac:dyDescent="0.3"/>
  <cols>
    <col min="1" max="1" width="9.109375" style="1"/>
    <col min="2" max="2" width="64.88671875" style="1" customWidth="1"/>
    <col min="3" max="4" width="13.33203125" style="1" customWidth="1"/>
    <col min="5" max="5" width="11.109375" style="1" customWidth="1"/>
    <col min="6" max="6" width="13.109375" style="1" customWidth="1"/>
    <col min="7" max="7" width="1.44140625" style="20" customWidth="1"/>
    <col min="8" max="8" width="13.33203125" style="1" customWidth="1"/>
    <col min="9" max="9" width="12.5546875" style="1" customWidth="1"/>
    <col min="10" max="10" width="16.109375" style="1" customWidth="1"/>
    <col min="11" max="11" width="1.5546875" style="20" customWidth="1"/>
    <col min="12" max="12" width="12.44140625" style="1" customWidth="1"/>
    <col min="13" max="13" width="12.109375" style="1" customWidth="1"/>
    <col min="14" max="14" width="1.44140625" style="1" customWidth="1"/>
    <col min="15" max="15" width="12.6640625" style="1" customWidth="1"/>
    <col min="16" max="16" width="13.5546875" style="1" customWidth="1"/>
    <col min="17" max="17" width="15.44140625" style="1" customWidth="1"/>
    <col min="18" max="16384" width="9.109375" style="1"/>
  </cols>
  <sheetData>
    <row r="2" spans="1:17" ht="15" thickBot="1" x14ac:dyDescent="0.35"/>
    <row r="3" spans="1:17" ht="25.5" customHeight="1" thickBot="1" x14ac:dyDescent="0.35">
      <c r="C3" s="32"/>
      <c r="D3" s="32"/>
      <c r="E3" s="46" t="s">
        <v>19</v>
      </c>
      <c r="F3" s="48"/>
      <c r="G3" s="21"/>
      <c r="H3" s="46" t="s">
        <v>21</v>
      </c>
      <c r="I3" s="47"/>
      <c r="L3" s="49" t="s">
        <v>2</v>
      </c>
      <c r="M3" s="50"/>
      <c r="N3" s="50"/>
      <c r="O3" s="50"/>
      <c r="P3" s="51"/>
      <c r="Q3" s="33"/>
    </row>
    <row r="4" spans="1:17" ht="48" customHeight="1" thickBot="1" x14ac:dyDescent="0.35">
      <c r="B4" s="35" t="s">
        <v>58</v>
      </c>
      <c r="C4" s="36" t="s">
        <v>17</v>
      </c>
      <c r="D4" s="36" t="s">
        <v>16</v>
      </c>
      <c r="E4" s="19" t="s">
        <v>18</v>
      </c>
      <c r="F4" s="25" t="s">
        <v>0</v>
      </c>
      <c r="G4" s="23"/>
      <c r="H4" s="25" t="s">
        <v>20</v>
      </c>
      <c r="I4" s="19" t="s">
        <v>1</v>
      </c>
      <c r="J4" s="24" t="s">
        <v>46</v>
      </c>
      <c r="K4" s="23"/>
      <c r="L4" s="25" t="s">
        <v>23</v>
      </c>
      <c r="M4" s="25" t="s">
        <v>3</v>
      </c>
      <c r="N4" s="26"/>
      <c r="O4" s="25" t="s">
        <v>24</v>
      </c>
      <c r="P4" s="25" t="s">
        <v>4</v>
      </c>
      <c r="Q4" s="24" t="s">
        <v>47</v>
      </c>
    </row>
    <row r="5" spans="1:17" x14ac:dyDescent="0.3">
      <c r="B5" s="37" t="s">
        <v>29</v>
      </c>
      <c r="C5" s="38"/>
      <c r="D5" s="38"/>
      <c r="E5" s="12"/>
      <c r="F5" s="5"/>
      <c r="G5" s="27"/>
      <c r="H5" s="5"/>
      <c r="I5" s="12"/>
      <c r="J5" s="5"/>
      <c r="K5" s="27"/>
      <c r="L5" s="5"/>
      <c r="M5" s="5"/>
      <c r="N5" s="27"/>
      <c r="O5" s="5"/>
      <c r="P5" s="12"/>
      <c r="Q5" s="12"/>
    </row>
    <row r="6" spans="1:17" x14ac:dyDescent="0.3">
      <c r="B6" s="39" t="s">
        <v>59</v>
      </c>
      <c r="C6" s="40" t="s">
        <v>77</v>
      </c>
      <c r="D6" s="41">
        <v>4</v>
      </c>
      <c r="E6" s="14">
        <v>811.69</v>
      </c>
      <c r="F6" s="4">
        <f>SUM(D6*E6)</f>
        <v>3246.76</v>
      </c>
      <c r="G6" s="22"/>
      <c r="H6" s="14">
        <v>811.69</v>
      </c>
      <c r="I6" s="4">
        <f>SUM(D6*H6)</f>
        <v>3246.76</v>
      </c>
      <c r="J6" s="6">
        <f>SUM(F6+I6)</f>
        <v>6493.52</v>
      </c>
      <c r="K6" s="28"/>
      <c r="L6" s="14">
        <v>849.19</v>
      </c>
      <c r="M6" s="4">
        <f>SUM(D6*L6)</f>
        <v>3396.76</v>
      </c>
      <c r="N6" s="22"/>
      <c r="O6" s="14">
        <v>849.19</v>
      </c>
      <c r="P6" s="4">
        <f>SUM(D6*O6)</f>
        <v>3396.76</v>
      </c>
      <c r="Q6" s="6">
        <f>SUM(M6+P6)</f>
        <v>6793.52</v>
      </c>
    </row>
    <row r="7" spans="1:17" x14ac:dyDescent="0.3">
      <c r="A7" s="20"/>
      <c r="B7" s="39" t="s">
        <v>60</v>
      </c>
      <c r="C7" s="40" t="s">
        <v>78</v>
      </c>
      <c r="D7" s="41">
        <v>4</v>
      </c>
      <c r="E7" s="14">
        <v>440</v>
      </c>
      <c r="F7" s="4">
        <f>SUM(D7*E7)</f>
        <v>1760</v>
      </c>
      <c r="G7" s="22"/>
      <c r="H7" s="14">
        <v>440</v>
      </c>
      <c r="I7" s="4">
        <f>SUM(D7*H7)</f>
        <v>1760</v>
      </c>
      <c r="J7" s="6">
        <f>SUM(F7+I7)</f>
        <v>3520</v>
      </c>
      <c r="K7" s="28"/>
      <c r="L7" s="14">
        <v>467.5</v>
      </c>
      <c r="M7" s="4">
        <f>SUM(D7*L7)</f>
        <v>1870</v>
      </c>
      <c r="N7" s="22"/>
      <c r="O7" s="14">
        <v>467.5</v>
      </c>
      <c r="P7" s="4">
        <f>SUM(D7*O7)</f>
        <v>1870</v>
      </c>
      <c r="Q7" s="6">
        <f>SUM(M7+P7)</f>
        <v>3740</v>
      </c>
    </row>
    <row r="8" spans="1:17" x14ac:dyDescent="0.3">
      <c r="A8" s="20"/>
      <c r="B8" s="39" t="s">
        <v>61</v>
      </c>
      <c r="C8" s="40" t="s">
        <v>78</v>
      </c>
      <c r="D8" s="41">
        <v>4</v>
      </c>
      <c r="E8" s="14">
        <v>230</v>
      </c>
      <c r="F8" s="4">
        <f>SUM(D8*E8)</f>
        <v>920</v>
      </c>
      <c r="G8" s="22"/>
      <c r="H8" s="14">
        <v>230</v>
      </c>
      <c r="I8" s="4">
        <f>SUM(D8*H8)</f>
        <v>920</v>
      </c>
      <c r="J8" s="6">
        <f>SUM(F8+I8)</f>
        <v>1840</v>
      </c>
      <c r="K8" s="28"/>
      <c r="L8" s="14">
        <v>345</v>
      </c>
      <c r="M8" s="4">
        <f>SUM(D8*L8)</f>
        <v>1380</v>
      </c>
      <c r="N8" s="22"/>
      <c r="O8" s="14">
        <v>345</v>
      </c>
      <c r="P8" s="4">
        <f>SUM(D8*O8)</f>
        <v>1380</v>
      </c>
      <c r="Q8" s="6">
        <f>SUM(M8+P8)</f>
        <v>2760</v>
      </c>
    </row>
    <row r="9" spans="1:17" x14ac:dyDescent="0.3">
      <c r="A9" s="20"/>
      <c r="B9" s="39" t="s">
        <v>62</v>
      </c>
      <c r="C9" s="40" t="s">
        <v>78</v>
      </c>
      <c r="D9" s="41">
        <v>4</v>
      </c>
      <c r="E9" s="14">
        <v>320</v>
      </c>
      <c r="F9" s="4">
        <f>SUM(D9*E9)</f>
        <v>1280</v>
      </c>
      <c r="G9" s="22"/>
      <c r="H9" s="14">
        <v>320</v>
      </c>
      <c r="I9" s="4">
        <f>SUM(D9*H9)</f>
        <v>1280</v>
      </c>
      <c r="J9" s="6">
        <f>SUM(F9+I9)</f>
        <v>2560</v>
      </c>
      <c r="K9" s="28"/>
      <c r="L9" s="14">
        <v>335</v>
      </c>
      <c r="M9" s="4">
        <f>SUM(D9*L9)</f>
        <v>1340</v>
      </c>
      <c r="N9" s="22"/>
      <c r="O9" s="14">
        <v>335</v>
      </c>
      <c r="P9" s="4">
        <f>SUM(D9*O9)</f>
        <v>1340</v>
      </c>
      <c r="Q9" s="6">
        <f>SUM(M9+P9)</f>
        <v>2680</v>
      </c>
    </row>
    <row r="10" spans="1:17" x14ac:dyDescent="0.3">
      <c r="A10" s="20"/>
      <c r="B10" s="42" t="s">
        <v>86</v>
      </c>
      <c r="C10" s="43"/>
      <c r="D10" s="43"/>
      <c r="E10" s="3"/>
      <c r="F10" s="4">
        <f>SUM(F6:F9)</f>
        <v>7206.76</v>
      </c>
      <c r="G10" s="22"/>
      <c r="I10" s="4">
        <f>SUM(I6:I9)</f>
        <v>7206.76</v>
      </c>
      <c r="J10" s="4">
        <f>SUM(J6:J9)</f>
        <v>14413.52</v>
      </c>
      <c r="K10" s="22"/>
      <c r="M10" s="4">
        <f>SUM(M6:M9)</f>
        <v>7986.76</v>
      </c>
      <c r="N10" s="22"/>
      <c r="P10" s="4">
        <f>SUM(P6:P9)</f>
        <v>7986.76</v>
      </c>
      <c r="Q10" s="4">
        <f>SUM(Q6:Q9)</f>
        <v>15973.52</v>
      </c>
    </row>
  </sheetData>
  <sheetProtection algorithmName="SHA-512" hashValue="krz952TFGssqDRzqleWy8WGSkTEtWiePJMhXskKHwkqgptOPpvesx5fUDNcGChqb66M0dsCyODlrKjeW5uimFA==" saltValue="kqBbUD+CYyrOYcl1V3YrtA==" spinCount="100000" sheet="1" objects="1" scenarios="1"/>
  <mergeCells count="3">
    <mergeCell ref="E3:F3"/>
    <mergeCell ref="H3:I3"/>
    <mergeCell ref="L3:P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20FD6-8051-47DF-AC31-64A92FAC0351}">
  <dimension ref="A2:Q12"/>
  <sheetViews>
    <sheetView showGridLines="0" workbookViewId="0">
      <selection activeCell="C17" sqref="C17"/>
    </sheetView>
  </sheetViews>
  <sheetFormatPr defaultColWidth="9.109375" defaultRowHeight="14.4" x14ac:dyDescent="0.3"/>
  <cols>
    <col min="1" max="1" width="9.109375" style="1"/>
    <col min="2" max="2" width="64.88671875" style="1" customWidth="1"/>
    <col min="3" max="4" width="13.33203125" style="1" customWidth="1"/>
    <col min="5" max="5" width="11.109375" style="1" customWidth="1"/>
    <col min="6" max="6" width="13.109375" style="1" customWidth="1"/>
    <col min="7" max="7" width="1.44140625" style="20" customWidth="1"/>
    <col min="8" max="8" width="13.33203125" style="1" customWidth="1"/>
    <col min="9" max="9" width="12.5546875" style="1" customWidth="1"/>
    <col min="10" max="10" width="16.109375" style="1" customWidth="1"/>
    <col min="11" max="11" width="1.5546875" style="20" customWidth="1"/>
    <col min="12" max="12" width="12.44140625" style="1" customWidth="1"/>
    <col min="13" max="13" width="12.109375" style="1" customWidth="1"/>
    <col min="14" max="14" width="1.44140625" style="1" customWidth="1"/>
    <col min="15" max="15" width="12.6640625" style="1" customWidth="1"/>
    <col min="16" max="16" width="13.5546875" style="1" customWidth="1"/>
    <col min="17" max="17" width="15.44140625" style="1" customWidth="1"/>
    <col min="18" max="16384" width="9.109375" style="1"/>
  </cols>
  <sheetData>
    <row r="2" spans="1:17" ht="15" thickBot="1" x14ac:dyDescent="0.35"/>
    <row r="3" spans="1:17" ht="25.5" customHeight="1" thickBot="1" x14ac:dyDescent="0.35">
      <c r="C3" s="32"/>
      <c r="D3" s="32"/>
      <c r="E3" s="46" t="s">
        <v>19</v>
      </c>
      <c r="F3" s="48"/>
      <c r="G3" s="21"/>
      <c r="H3" s="46" t="s">
        <v>21</v>
      </c>
      <c r="I3" s="47"/>
      <c r="L3" s="49" t="s">
        <v>2</v>
      </c>
      <c r="M3" s="50"/>
      <c r="N3" s="50"/>
      <c r="O3" s="50"/>
      <c r="P3" s="51"/>
      <c r="Q3" s="33"/>
    </row>
    <row r="4" spans="1:17" ht="48" customHeight="1" thickBot="1" x14ac:dyDescent="0.35">
      <c r="B4" s="35" t="s">
        <v>63</v>
      </c>
      <c r="C4" s="36" t="s">
        <v>17</v>
      </c>
      <c r="D4" s="36" t="s">
        <v>16</v>
      </c>
      <c r="E4" s="19" t="s">
        <v>18</v>
      </c>
      <c r="F4" s="25" t="s">
        <v>0</v>
      </c>
      <c r="G4" s="23"/>
      <c r="H4" s="25" t="s">
        <v>20</v>
      </c>
      <c r="I4" s="19" t="s">
        <v>1</v>
      </c>
      <c r="J4" s="24" t="s">
        <v>46</v>
      </c>
      <c r="K4" s="23"/>
      <c r="L4" s="25" t="s">
        <v>23</v>
      </c>
      <c r="M4" s="25" t="s">
        <v>3</v>
      </c>
      <c r="N4" s="26"/>
      <c r="O4" s="25" t="s">
        <v>24</v>
      </c>
      <c r="P4" s="25" t="s">
        <v>4</v>
      </c>
      <c r="Q4" s="24" t="s">
        <v>47</v>
      </c>
    </row>
    <row r="5" spans="1:17" x14ac:dyDescent="0.3">
      <c r="B5" s="37" t="s">
        <v>29</v>
      </c>
      <c r="C5" s="38"/>
      <c r="D5" s="38"/>
      <c r="E5" s="12"/>
      <c r="F5" s="5"/>
      <c r="G5" s="27"/>
      <c r="H5" s="5"/>
      <c r="I5" s="12"/>
      <c r="J5" s="5"/>
      <c r="K5" s="27"/>
      <c r="L5" s="5"/>
      <c r="M5" s="5"/>
      <c r="N5" s="27"/>
      <c r="O5" s="5"/>
      <c r="P5" s="12"/>
      <c r="Q5" s="12"/>
    </row>
    <row r="6" spans="1:17" x14ac:dyDescent="0.3">
      <c r="B6" s="39" t="s">
        <v>64</v>
      </c>
      <c r="C6" s="40" t="s">
        <v>77</v>
      </c>
      <c r="D6" s="41">
        <v>1</v>
      </c>
      <c r="E6" s="14">
        <v>640</v>
      </c>
      <c r="F6" s="4">
        <f t="shared" ref="F6:F11" si="0">SUM(D6*E6)</f>
        <v>640</v>
      </c>
      <c r="G6" s="22"/>
      <c r="H6" s="14">
        <v>640</v>
      </c>
      <c r="I6" s="4">
        <f t="shared" ref="I6:I11" si="1">SUM(D6*H6)</f>
        <v>640</v>
      </c>
      <c r="J6" s="6">
        <f t="shared" ref="J6:J11" si="2">SUM(F6+I6)</f>
        <v>1280</v>
      </c>
      <c r="K6" s="28"/>
      <c r="L6" s="14">
        <v>680</v>
      </c>
      <c r="M6" s="4">
        <f t="shared" ref="M6:M11" si="3">SUM(D6*L6)</f>
        <v>680</v>
      </c>
      <c r="N6" s="22"/>
      <c r="O6" s="14">
        <v>680</v>
      </c>
      <c r="P6" s="4">
        <f t="shared" ref="P6:P11" si="4">SUM(D6*O6)</f>
        <v>680</v>
      </c>
      <c r="Q6" s="6">
        <f t="shared" ref="Q6:Q11" si="5">SUM(M6+P6)</f>
        <v>1360</v>
      </c>
    </row>
    <row r="7" spans="1:17" x14ac:dyDescent="0.3">
      <c r="A7" s="20"/>
      <c r="B7" s="39" t="s">
        <v>65</v>
      </c>
      <c r="C7" s="40" t="s">
        <v>78</v>
      </c>
      <c r="D7" s="41">
        <v>1</v>
      </c>
      <c r="E7" s="14">
        <v>5861.78</v>
      </c>
      <c r="F7" s="4">
        <f t="shared" si="0"/>
        <v>5861.78</v>
      </c>
      <c r="G7" s="22"/>
      <c r="H7" s="14">
        <v>5861.78</v>
      </c>
      <c r="I7" s="4">
        <f t="shared" si="1"/>
        <v>5861.78</v>
      </c>
      <c r="J7" s="6">
        <f t="shared" si="2"/>
        <v>11723.56</v>
      </c>
      <c r="K7" s="28"/>
      <c r="L7" s="14">
        <v>6111.78</v>
      </c>
      <c r="M7" s="4">
        <f t="shared" si="3"/>
        <v>6111.78</v>
      </c>
      <c r="N7" s="22"/>
      <c r="O7" s="14">
        <v>611.78</v>
      </c>
      <c r="P7" s="4">
        <f t="shared" si="4"/>
        <v>611.78</v>
      </c>
      <c r="Q7" s="6">
        <f t="shared" si="5"/>
        <v>6723.5599999999995</v>
      </c>
    </row>
    <row r="8" spans="1:17" x14ac:dyDescent="0.3">
      <c r="A8" s="20"/>
      <c r="B8" s="39" t="s">
        <v>66</v>
      </c>
      <c r="C8" s="40" t="s">
        <v>78</v>
      </c>
      <c r="D8" s="41">
        <v>1</v>
      </c>
      <c r="E8" s="14">
        <v>3855</v>
      </c>
      <c r="F8" s="4">
        <f t="shared" si="0"/>
        <v>3855</v>
      </c>
      <c r="G8" s="22"/>
      <c r="H8" s="14">
        <v>3855</v>
      </c>
      <c r="I8" s="4">
        <f t="shared" si="1"/>
        <v>3855</v>
      </c>
      <c r="J8" s="6">
        <f t="shared" si="2"/>
        <v>7710</v>
      </c>
      <c r="K8" s="28"/>
      <c r="L8" s="14">
        <v>4648.3</v>
      </c>
      <c r="M8" s="4">
        <f t="shared" si="3"/>
        <v>4648.3</v>
      </c>
      <c r="N8" s="22"/>
      <c r="O8" s="14">
        <v>4648.3</v>
      </c>
      <c r="P8" s="4">
        <f t="shared" si="4"/>
        <v>4648.3</v>
      </c>
      <c r="Q8" s="6">
        <f t="shared" si="5"/>
        <v>9296.6</v>
      </c>
    </row>
    <row r="9" spans="1:17" x14ac:dyDescent="0.3">
      <c r="A9" s="20"/>
      <c r="B9" s="39" t="s">
        <v>67</v>
      </c>
      <c r="C9" s="40" t="s">
        <v>78</v>
      </c>
      <c r="D9" s="41">
        <v>1</v>
      </c>
      <c r="E9" s="14">
        <v>820</v>
      </c>
      <c r="F9" s="4">
        <f t="shared" si="0"/>
        <v>820</v>
      </c>
      <c r="G9" s="22"/>
      <c r="H9" s="14">
        <v>820</v>
      </c>
      <c r="I9" s="4">
        <f t="shared" si="1"/>
        <v>820</v>
      </c>
      <c r="J9" s="6">
        <f t="shared" si="2"/>
        <v>1640</v>
      </c>
      <c r="K9" s="28"/>
      <c r="L9" s="14">
        <v>860</v>
      </c>
      <c r="M9" s="4">
        <f t="shared" si="3"/>
        <v>860</v>
      </c>
      <c r="N9" s="22"/>
      <c r="O9" s="14">
        <v>860</v>
      </c>
      <c r="P9" s="4">
        <f t="shared" si="4"/>
        <v>860</v>
      </c>
      <c r="Q9" s="6">
        <f t="shared" si="5"/>
        <v>1720</v>
      </c>
    </row>
    <row r="10" spans="1:17" x14ac:dyDescent="0.3">
      <c r="A10" s="20"/>
      <c r="B10" s="39" t="s">
        <v>68</v>
      </c>
      <c r="C10" s="40" t="s">
        <v>78</v>
      </c>
      <c r="D10" s="41">
        <v>4</v>
      </c>
      <c r="E10" s="14">
        <v>936.25</v>
      </c>
      <c r="F10" s="4">
        <f t="shared" si="0"/>
        <v>3745</v>
      </c>
      <c r="G10" s="22"/>
      <c r="H10" s="14">
        <v>0</v>
      </c>
      <c r="I10" s="4">
        <f t="shared" si="1"/>
        <v>0</v>
      </c>
      <c r="J10" s="6">
        <f t="shared" si="2"/>
        <v>3745</v>
      </c>
      <c r="K10" s="28"/>
      <c r="L10" s="14">
        <v>0</v>
      </c>
      <c r="M10" s="4">
        <f t="shared" si="3"/>
        <v>0</v>
      </c>
      <c r="N10" s="22"/>
      <c r="O10" s="14">
        <v>0</v>
      </c>
      <c r="P10" s="4">
        <f t="shared" si="4"/>
        <v>0</v>
      </c>
      <c r="Q10" s="6">
        <f t="shared" si="5"/>
        <v>0</v>
      </c>
    </row>
    <row r="11" spans="1:17" x14ac:dyDescent="0.3">
      <c r="A11" s="20"/>
      <c r="B11" s="39" t="s">
        <v>69</v>
      </c>
      <c r="C11" s="40" t="s">
        <v>78</v>
      </c>
      <c r="D11" s="41">
        <v>4</v>
      </c>
      <c r="E11" s="14">
        <v>1191.25</v>
      </c>
      <c r="F11" s="4">
        <f t="shared" si="0"/>
        <v>4765</v>
      </c>
      <c r="G11" s="22"/>
      <c r="H11" s="14">
        <v>0</v>
      </c>
      <c r="I11" s="4">
        <f t="shared" si="1"/>
        <v>0</v>
      </c>
      <c r="J11" s="4">
        <f t="shared" si="2"/>
        <v>4765</v>
      </c>
      <c r="K11" s="22"/>
      <c r="L11" s="14">
        <v>0</v>
      </c>
      <c r="M11" s="4">
        <f t="shared" si="3"/>
        <v>0</v>
      </c>
      <c r="N11" s="22"/>
      <c r="O11" s="14">
        <v>0</v>
      </c>
      <c r="P11" s="4">
        <f t="shared" si="4"/>
        <v>0</v>
      </c>
      <c r="Q11" s="6">
        <f t="shared" si="5"/>
        <v>0</v>
      </c>
    </row>
    <row r="12" spans="1:17" x14ac:dyDescent="0.3">
      <c r="A12" s="20"/>
      <c r="B12" s="42" t="s">
        <v>87</v>
      </c>
      <c r="C12" s="43"/>
      <c r="D12" s="43"/>
      <c r="E12" s="3"/>
      <c r="F12" s="4">
        <f>SUM(F6:F11)</f>
        <v>19686.78</v>
      </c>
      <c r="G12" s="22"/>
      <c r="I12" s="4">
        <f>SUM(I6:I11)</f>
        <v>11176.779999999999</v>
      </c>
      <c r="J12" s="4">
        <f>SUM(J6:J11)</f>
        <v>30863.559999999998</v>
      </c>
      <c r="K12" s="22"/>
      <c r="M12" s="4">
        <f>SUM(M6:M11)</f>
        <v>12300.08</v>
      </c>
      <c r="N12" s="22"/>
      <c r="P12" s="4">
        <f>SUM(P6:P11)</f>
        <v>6800.08</v>
      </c>
      <c r="Q12" s="4">
        <f>SUM(Q6:Q11)</f>
        <v>19100.16</v>
      </c>
    </row>
  </sheetData>
  <sheetProtection algorithmName="SHA-512" hashValue="oPdZtAOI+2/ijxpGJxT3N+HCsBFALMluia7DjS4+YiRkHeyGXoH8dHBifDvT1scT78XBoGYYA4cmQG/SpjRamQ==" saltValue="2GbJDAx6IGCqQuzOBtOMyg==" spinCount="100000" sheet="1" objects="1" scenarios="1"/>
  <mergeCells count="3">
    <mergeCell ref="E3:F3"/>
    <mergeCell ref="H3:I3"/>
    <mergeCell ref="L3:P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EDAE7-627F-43C4-A8A7-C4D8AE43A487}">
  <dimension ref="A2:Q8"/>
  <sheetViews>
    <sheetView showGridLines="0" workbookViewId="0">
      <selection activeCell="L13" sqref="L13"/>
    </sheetView>
  </sheetViews>
  <sheetFormatPr defaultColWidth="9.109375" defaultRowHeight="14.4" x14ac:dyDescent="0.3"/>
  <cols>
    <col min="1" max="1" width="9.109375" style="1"/>
    <col min="2" max="2" width="64.88671875" style="1" customWidth="1"/>
    <col min="3" max="4" width="13.33203125" style="1" customWidth="1"/>
    <col min="5" max="5" width="11.109375" style="1" customWidth="1"/>
    <col min="6" max="6" width="13.109375" style="1" customWidth="1"/>
    <col min="7" max="7" width="1.44140625" style="20" customWidth="1"/>
    <col min="8" max="8" width="13.33203125" style="1" customWidth="1"/>
    <col min="9" max="9" width="12.5546875" style="1" customWidth="1"/>
    <col min="10" max="10" width="16.109375" style="1" customWidth="1"/>
    <col min="11" max="11" width="1.5546875" style="20" customWidth="1"/>
    <col min="12" max="12" width="12.44140625" style="1" customWidth="1"/>
    <col min="13" max="13" width="12.109375" style="1" customWidth="1"/>
    <col min="14" max="14" width="1.44140625" style="1" customWidth="1"/>
    <col min="15" max="15" width="12.6640625" style="1" customWidth="1"/>
    <col min="16" max="16" width="13.5546875" style="1" customWidth="1"/>
    <col min="17" max="17" width="15.44140625" style="1" customWidth="1"/>
    <col min="18" max="16384" width="9.109375" style="1"/>
  </cols>
  <sheetData>
    <row r="2" spans="1:17" ht="15" thickBot="1" x14ac:dyDescent="0.35"/>
    <row r="3" spans="1:17" ht="25.5" customHeight="1" thickBot="1" x14ac:dyDescent="0.35">
      <c r="C3" s="32"/>
      <c r="D3" s="32"/>
      <c r="E3" s="46" t="s">
        <v>19</v>
      </c>
      <c r="F3" s="48"/>
      <c r="G3" s="21"/>
      <c r="H3" s="46" t="s">
        <v>21</v>
      </c>
      <c r="I3" s="47"/>
      <c r="L3" s="49" t="s">
        <v>2</v>
      </c>
      <c r="M3" s="50"/>
      <c r="N3" s="50"/>
      <c r="O3" s="50"/>
      <c r="P3" s="51"/>
      <c r="Q3" s="33"/>
    </row>
    <row r="4" spans="1:17" ht="48" customHeight="1" thickBot="1" x14ac:dyDescent="0.35">
      <c r="B4" s="35" t="s">
        <v>70</v>
      </c>
      <c r="C4" s="36" t="s">
        <v>17</v>
      </c>
      <c r="D4" s="36" t="s">
        <v>16</v>
      </c>
      <c r="E4" s="19" t="s">
        <v>18</v>
      </c>
      <c r="F4" s="25" t="s">
        <v>0</v>
      </c>
      <c r="G4" s="23"/>
      <c r="H4" s="25" t="s">
        <v>20</v>
      </c>
      <c r="I4" s="19" t="s">
        <v>1</v>
      </c>
      <c r="J4" s="24" t="s">
        <v>46</v>
      </c>
      <c r="K4" s="23"/>
      <c r="L4" s="25" t="s">
        <v>23</v>
      </c>
      <c r="M4" s="25" t="s">
        <v>3</v>
      </c>
      <c r="N4" s="26"/>
      <c r="O4" s="25" t="s">
        <v>24</v>
      </c>
      <c r="P4" s="25" t="s">
        <v>4</v>
      </c>
      <c r="Q4" s="24" t="s">
        <v>47</v>
      </c>
    </row>
    <row r="5" spans="1:17" x14ac:dyDescent="0.3">
      <c r="B5" s="37" t="s">
        <v>29</v>
      </c>
      <c r="C5" s="38"/>
      <c r="D5" s="38"/>
      <c r="E5" s="12"/>
      <c r="F5" s="5"/>
      <c r="G5" s="27"/>
      <c r="H5" s="5"/>
      <c r="I5" s="12"/>
      <c r="J5" s="5"/>
      <c r="K5" s="27"/>
      <c r="L5" s="5"/>
      <c r="M5" s="5"/>
      <c r="N5" s="27"/>
      <c r="O5" s="5"/>
      <c r="P5" s="12"/>
      <c r="Q5" s="12"/>
    </row>
    <row r="6" spans="1:17" x14ac:dyDescent="0.3">
      <c r="B6" s="39" t="s">
        <v>71</v>
      </c>
      <c r="C6" s="40" t="s">
        <v>77</v>
      </c>
      <c r="D6" s="41">
        <v>6</v>
      </c>
      <c r="E6" s="14">
        <v>800</v>
      </c>
      <c r="F6" s="4">
        <f>SUM(D6*E6)</f>
        <v>4800</v>
      </c>
      <c r="G6" s="22"/>
      <c r="H6" s="14"/>
      <c r="I6" s="4">
        <f>SUM(D6*H6)</f>
        <v>0</v>
      </c>
      <c r="J6" s="6">
        <f>SUM(F6+I6)</f>
        <v>4800</v>
      </c>
      <c r="K6" s="28"/>
      <c r="L6" s="14">
        <v>800</v>
      </c>
      <c r="M6" s="4">
        <f>SUM(D6*L6)</f>
        <v>4800</v>
      </c>
      <c r="N6" s="22"/>
      <c r="O6" s="14">
        <v>800</v>
      </c>
      <c r="P6" s="4">
        <f>SUM(D6*O6)</f>
        <v>4800</v>
      </c>
      <c r="Q6" s="6">
        <f>SUM(M6+P6)</f>
        <v>9600</v>
      </c>
    </row>
    <row r="7" spans="1:17" x14ac:dyDescent="0.3">
      <c r="A7" s="20"/>
      <c r="B7" s="39" t="s">
        <v>72</v>
      </c>
      <c r="C7" s="40" t="s">
        <v>77</v>
      </c>
      <c r="D7" s="41">
        <v>6</v>
      </c>
      <c r="E7" s="14">
        <v>1000</v>
      </c>
      <c r="F7" s="4">
        <f>SUM(D7*E7)</f>
        <v>6000</v>
      </c>
      <c r="G7" s="22"/>
      <c r="H7" s="14"/>
      <c r="I7" s="4">
        <f>SUM(D7*H7)</f>
        <v>0</v>
      </c>
      <c r="J7" s="6">
        <f>SUM(F7+I7)</f>
        <v>6000</v>
      </c>
      <c r="K7" s="28"/>
      <c r="L7" s="14">
        <v>1000</v>
      </c>
      <c r="M7" s="4">
        <f>SUM(D7*L7)</f>
        <v>6000</v>
      </c>
      <c r="N7" s="22"/>
      <c r="O7" s="14">
        <v>1000</v>
      </c>
      <c r="P7" s="4">
        <f>SUM(D7*O7)</f>
        <v>6000</v>
      </c>
      <c r="Q7" s="6">
        <f>SUM(M7+P7)</f>
        <v>12000</v>
      </c>
    </row>
    <row r="8" spans="1:17" x14ac:dyDescent="0.3">
      <c r="A8" s="20"/>
      <c r="B8" s="42" t="s">
        <v>88</v>
      </c>
      <c r="C8" s="43"/>
      <c r="D8" s="43"/>
      <c r="E8" s="3"/>
      <c r="F8" s="4">
        <f>SUM(F6:F7)</f>
        <v>10800</v>
      </c>
      <c r="G8" s="22"/>
      <c r="I8" s="4">
        <f>SUM(I6:I7)</f>
        <v>0</v>
      </c>
      <c r="J8" s="4">
        <f>SUM(J6:J7)</f>
        <v>10800</v>
      </c>
      <c r="K8" s="22"/>
      <c r="M8" s="4">
        <f>SUM(M6:M7)</f>
        <v>10800</v>
      </c>
      <c r="N8" s="22"/>
      <c r="P8" s="4">
        <f>SUM(P6:P7)</f>
        <v>10800</v>
      </c>
      <c r="Q8" s="4">
        <f>SUM(Q6:Q7)</f>
        <v>21600</v>
      </c>
    </row>
  </sheetData>
  <sheetProtection algorithmName="SHA-512" hashValue="4zybZDUYXjPoc5503pbrT8zS2uqeclReZJxryNsTJCFPCVL15AKpfP9ZMdfjRVP4Ujg4qV8BgkOwQXCGM+8+HQ==" saltValue="nnYfxWCy7SnTAAk6n42o+g==" spinCount="100000" sheet="1" objects="1" scenarios="1"/>
  <mergeCells count="3">
    <mergeCell ref="E3:F3"/>
    <mergeCell ref="H3:I3"/>
    <mergeCell ref="L3:P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8D234CF1A7C446B7477AC3302C49B6" ma:contentTypeVersion="13" ma:contentTypeDescription="Create a new document." ma:contentTypeScope="" ma:versionID="8b9a6d349a514a9564539b975b306259">
  <xsd:schema xmlns:xsd="http://www.w3.org/2001/XMLSchema" xmlns:xs="http://www.w3.org/2001/XMLSchema" xmlns:p="http://schemas.microsoft.com/office/2006/metadata/properties" xmlns:ns2="30c21a74-5129-43ec-a0bd-1858e20021c7" xmlns:ns3="cd23a7ab-acee-4c7e-bc2c-0d65e616ccef" targetNamespace="http://schemas.microsoft.com/office/2006/metadata/properties" ma:root="true" ma:fieldsID="d3d9103c9de04539222f22505cb76336" ns2:_="" ns3:_="">
    <xsd:import namespace="30c21a74-5129-43ec-a0bd-1858e20021c7"/>
    <xsd:import namespace="cd23a7ab-acee-4c7e-bc2c-0d65e616cce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c21a74-5129-43ec-a0bd-1858e20021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 ma:index="20" nillable="true" ma:displayName="Date" ma:format="DateTime" ma:internalName="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d23a7ab-acee-4c7e-bc2c-0d65e616cce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 xmlns="30c21a74-5129-43ec-a0bd-1858e20021c7" xsi:nil="true"/>
  </documentManagement>
</p:properties>
</file>

<file path=customXml/itemProps1.xml><?xml version="1.0" encoding="utf-8"?>
<ds:datastoreItem xmlns:ds="http://schemas.openxmlformats.org/officeDocument/2006/customXml" ds:itemID="{09D082ED-6579-4164-92EA-62BC924593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c21a74-5129-43ec-a0bd-1858e20021c7"/>
    <ds:schemaRef ds:uri="cd23a7ab-acee-4c7e-bc2c-0d65e616cc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1D3FE2-C44E-4969-BCA8-C8CD5040E91A}">
  <ds:schemaRefs>
    <ds:schemaRef ds:uri="http://schemas.microsoft.com/sharepoint/v3/contenttype/forms"/>
  </ds:schemaRefs>
</ds:datastoreItem>
</file>

<file path=customXml/itemProps3.xml><?xml version="1.0" encoding="utf-8"?>
<ds:datastoreItem xmlns:ds="http://schemas.openxmlformats.org/officeDocument/2006/customXml" ds:itemID="{91F9CABF-1686-443F-BD21-9E8A1C68F708}">
  <ds:schemaRefs>
    <ds:schemaRef ds:uri="http://purl.org/dc/dcmitype/"/>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http://www.w3.org/XML/1998/namespace"/>
    <ds:schemaRef ds:uri="http://schemas.microsoft.com/office/2006/metadata/properties"/>
    <ds:schemaRef ds:uri="cd23a7ab-acee-4c7e-bc2c-0d65e616ccef"/>
    <ds:schemaRef ds:uri="30c21a74-5129-43ec-a0bd-1858e20021c7"/>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Instruction</vt:lpstr>
      <vt:lpstr>Cost Summary</vt:lpstr>
      <vt:lpstr>Task A</vt:lpstr>
      <vt:lpstr>Task B</vt:lpstr>
      <vt:lpstr>Task C</vt:lpstr>
      <vt:lpstr>Task D</vt:lpstr>
      <vt:lpstr>Task E</vt:lpstr>
      <vt:lpstr>Task F</vt:lpstr>
      <vt:lpstr>Task G</vt:lpstr>
      <vt:lpstr>Task 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Tori Harper</cp:lastModifiedBy>
  <dcterms:created xsi:type="dcterms:W3CDTF">2020-10-16T19:30:36Z</dcterms:created>
  <dcterms:modified xsi:type="dcterms:W3CDTF">2021-06-21T18:27:34Z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0x010100738D234CF1A7C446B7477AC3302C49B6</vt:lpwstr>
  </property>
</Properties>
</file>